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oyce.goode\Documents\Joyce A. Goode\"/>
    </mc:Choice>
  </mc:AlternateContent>
  <bookViews>
    <workbookView xWindow="0" yWindow="0" windowWidth="32914" windowHeight="14263" tabRatio="875" activeTab="1"/>
  </bookViews>
  <sheets>
    <sheet name="INSTRUCTIONS" sheetId="27" r:id="rId1"/>
    <sheet name="a. Meal Counts_Cash Sales" sheetId="28" r:id="rId2"/>
    <sheet name="b. Payment Log" sheetId="32" r:id="rId3"/>
    <sheet name="c. Services" sheetId="31" r:id="rId4"/>
    <sheet name="d. SFA Labor_Benefits" sheetId="11" r:id="rId5"/>
    <sheet name="e. Vending Machine Schedule" sheetId="34" r:id="rId6"/>
    <sheet name="f. Summer Food Serv. Program" sheetId="19" r:id="rId7"/>
    <sheet name="g. CACFP (Dinner)" sheetId="20" r:id="rId8"/>
    <sheet name="h. Reimbursement Rates" sheetId="2" r:id="rId9"/>
    <sheet name="Form 24CR Numbers" sheetId="35" r:id="rId10"/>
    <sheet name="Form 24FP Numbers" sheetId="36" r:id="rId11"/>
  </sheets>
  <definedNames>
    <definedName name="_xlnm.Print_Area" localSheetId="1">'a. Meal Counts_Cash Sales'!$A$1:$AR$29</definedName>
    <definedName name="_xlnm.Print_Area" localSheetId="3">'c. Services'!$A$1:$AA$29</definedName>
    <definedName name="_xlnm.Print_Area" localSheetId="4">'d. SFA Labor_Benefits'!$A$1:$M$103</definedName>
    <definedName name="_xlnm.Print_Area" localSheetId="5">'e. Vending Machine Schedule'!$A$1:$G$24</definedName>
    <definedName name="_xlnm.Print_Area" localSheetId="6">'f. Summer Food Serv. Program'!$A$1:$W$14</definedName>
    <definedName name="_xlnm.Print_Area" localSheetId="8">'h. Reimbursement Rates'!$A$1:$I$42</definedName>
    <definedName name="_xlnm.Print_Area" localSheetId="0">INSTRUCTIONS!$A$1:$B$23</definedName>
    <definedName name="_xlnm.Print_Titles" localSheetId="1">'a. Meal Counts_Cash Sales'!$A:$A,'a. Meal Counts_Cash Sales'!$1:$4</definedName>
    <definedName name="_xlnm.Print_Titles" localSheetId="3">'c. Services'!$A:$A</definedName>
    <definedName name="_xlnm.Print_Titles" localSheetId="4">'d. SFA Labor_Benefits'!$1:$1</definedName>
    <definedName name="_xlnm.Print_Titles" localSheetId="0">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5" l="1"/>
  <c r="I101" i="11" l="1"/>
  <c r="B47" i="35" l="1"/>
  <c r="B57" i="36" l="1"/>
  <c r="R3" i="32" l="1"/>
  <c r="R4" i="32"/>
  <c r="R5" i="32"/>
  <c r="R6" i="32"/>
  <c r="R7" i="32"/>
  <c r="R8" i="32"/>
  <c r="R9" i="32"/>
  <c r="R10" i="32"/>
  <c r="R11" i="32"/>
  <c r="R12" i="32"/>
  <c r="R13" i="32"/>
  <c r="L11" i="2" l="1"/>
  <c r="B28" i="35" l="1"/>
  <c r="B29" i="35" s="1"/>
  <c r="R15" i="32" l="1"/>
  <c r="R14" i="32"/>
  <c r="Q16" i="32"/>
  <c r="P16" i="32"/>
  <c r="O16" i="32"/>
  <c r="N16" i="32"/>
  <c r="M16" i="32"/>
  <c r="L16" i="32"/>
  <c r="K16" i="32"/>
  <c r="J16" i="32"/>
  <c r="I16" i="32"/>
  <c r="H16" i="32"/>
  <c r="G16" i="32"/>
  <c r="F16" i="32"/>
  <c r="E16" i="32"/>
  <c r="D16" i="32"/>
  <c r="B31" i="35"/>
  <c r="B32" i="35" s="1"/>
  <c r="Z29" i="28"/>
  <c r="B12" i="36" s="1"/>
  <c r="B13" i="36" s="1"/>
  <c r="AA28" i="28"/>
  <c r="AA26" i="28"/>
  <c r="AA27" i="28"/>
  <c r="AM28" i="28"/>
  <c r="AK28" i="28"/>
  <c r="AI28" i="28"/>
  <c r="AG28" i="28"/>
  <c r="AE28" i="28"/>
  <c r="AC28" i="28"/>
  <c r="AM27" i="28"/>
  <c r="AK27" i="28"/>
  <c r="AI27" i="28"/>
  <c r="AG27" i="28"/>
  <c r="AE27" i="28"/>
  <c r="AC27" i="28"/>
  <c r="AM26" i="28"/>
  <c r="AK26" i="28"/>
  <c r="AI26" i="28"/>
  <c r="AG26" i="28"/>
  <c r="AE26" i="28"/>
  <c r="AC26" i="28"/>
  <c r="X29" i="28"/>
  <c r="V29" i="28"/>
  <c r="B11" i="36" s="1"/>
  <c r="U29" i="28"/>
  <c r="T29" i="28"/>
  <c r="S29" i="28"/>
  <c r="R29" i="28"/>
  <c r="P29" i="28"/>
  <c r="B9" i="36" s="1"/>
  <c r="O29" i="28"/>
  <c r="N29" i="28"/>
  <c r="M29" i="28"/>
  <c r="L29" i="28"/>
  <c r="J29" i="28"/>
  <c r="B10" i="36" s="1"/>
  <c r="I29" i="28"/>
  <c r="H29" i="28"/>
  <c r="G29" i="28"/>
  <c r="F29" i="28"/>
  <c r="E29" i="28"/>
  <c r="D29" i="28"/>
  <c r="C29" i="28"/>
  <c r="A3" i="31"/>
  <c r="A28" i="31"/>
  <c r="A27" i="31"/>
  <c r="A26" i="31"/>
  <c r="A25" i="31"/>
  <c r="B10" i="35" l="1"/>
  <c r="AR26" i="28"/>
  <c r="AR27" i="28"/>
  <c r="AR28" i="28"/>
  <c r="B40" i="36"/>
  <c r="B14" i="36"/>
  <c r="B12" i="35"/>
  <c r="B13" i="35" s="1"/>
  <c r="R16" i="32"/>
  <c r="B38" i="35" s="1"/>
  <c r="B11" i="35"/>
  <c r="B9" i="35"/>
  <c r="P14" i="20"/>
  <c r="O14" i="20"/>
  <c r="M14" i="20"/>
  <c r="L14" i="20"/>
  <c r="J14" i="20"/>
  <c r="I14" i="20"/>
  <c r="G14" i="20"/>
  <c r="F14" i="20"/>
  <c r="D14" i="20"/>
  <c r="B16" i="35" s="1"/>
  <c r="C14" i="20"/>
  <c r="R13" i="20"/>
  <c r="Q13" i="20"/>
  <c r="V13" i="20" s="1"/>
  <c r="N13" i="20"/>
  <c r="U13" i="20" s="1"/>
  <c r="K13" i="20"/>
  <c r="T13" i="20" s="1"/>
  <c r="H13" i="20"/>
  <c r="S13" i="20" s="1"/>
  <c r="E13" i="20"/>
  <c r="S12" i="20"/>
  <c r="R12" i="20"/>
  <c r="Q12" i="20"/>
  <c r="V12" i="20" s="1"/>
  <c r="N12" i="20"/>
  <c r="U12" i="20" s="1"/>
  <c r="K12" i="20"/>
  <c r="T12" i="20" s="1"/>
  <c r="H12" i="20"/>
  <c r="E12" i="20"/>
  <c r="V11" i="20"/>
  <c r="Q11" i="20"/>
  <c r="N11" i="20"/>
  <c r="U11" i="20" s="1"/>
  <c r="K11" i="20"/>
  <c r="T11" i="20" s="1"/>
  <c r="H11" i="20"/>
  <c r="S11" i="20" s="1"/>
  <c r="E11" i="20"/>
  <c r="R11" i="20" s="1"/>
  <c r="V10" i="20"/>
  <c r="Q10" i="20"/>
  <c r="N10" i="20"/>
  <c r="U10" i="20" s="1"/>
  <c r="K10" i="20"/>
  <c r="T10" i="20" s="1"/>
  <c r="H10" i="20"/>
  <c r="S10" i="20" s="1"/>
  <c r="E10" i="20"/>
  <c r="R10" i="20" s="1"/>
  <c r="Q9" i="20"/>
  <c r="V9" i="20" s="1"/>
  <c r="N9" i="20"/>
  <c r="K9" i="20"/>
  <c r="T9" i="20" s="1"/>
  <c r="H9" i="20"/>
  <c r="S9" i="20" s="1"/>
  <c r="E9" i="20"/>
  <c r="R9" i="20" s="1"/>
  <c r="T8" i="20"/>
  <c r="S8" i="20"/>
  <c r="R8" i="20"/>
  <c r="Q8" i="20"/>
  <c r="V8" i="20" s="1"/>
  <c r="N8" i="20"/>
  <c r="U8" i="20" s="1"/>
  <c r="U9" i="20" s="1"/>
  <c r="K8" i="20"/>
  <c r="H8" i="20"/>
  <c r="E8" i="20"/>
  <c r="V7" i="20"/>
  <c r="U7" i="20"/>
  <c r="T7" i="20"/>
  <c r="Q7" i="20"/>
  <c r="N7" i="20"/>
  <c r="K7" i="20"/>
  <c r="H7" i="20"/>
  <c r="S7" i="20" s="1"/>
  <c r="E7" i="20"/>
  <c r="R7" i="20" s="1"/>
  <c r="Q6" i="20"/>
  <c r="V6" i="20" s="1"/>
  <c r="N6" i="20"/>
  <c r="U6" i="20" s="1"/>
  <c r="K6" i="20"/>
  <c r="T6" i="20" s="1"/>
  <c r="H6" i="20"/>
  <c r="S6" i="20" s="1"/>
  <c r="E6" i="20"/>
  <c r="R6" i="20" s="1"/>
  <c r="R5" i="20"/>
  <c r="Q5" i="20"/>
  <c r="V5" i="20" s="1"/>
  <c r="N5" i="20"/>
  <c r="U5" i="20" s="1"/>
  <c r="K5" i="20"/>
  <c r="T5" i="20" s="1"/>
  <c r="H5" i="20"/>
  <c r="S5" i="20" s="1"/>
  <c r="E5" i="20"/>
  <c r="Q4" i="20"/>
  <c r="N4" i="20"/>
  <c r="K4" i="20"/>
  <c r="H4" i="20"/>
  <c r="S4" i="20" s="1"/>
  <c r="E4" i="20"/>
  <c r="R4" i="20" s="1"/>
  <c r="P14" i="19"/>
  <c r="O14" i="19"/>
  <c r="M14" i="19"/>
  <c r="L14" i="19"/>
  <c r="J14" i="19"/>
  <c r="I14" i="19"/>
  <c r="F14" i="19"/>
  <c r="C14" i="19"/>
  <c r="G14" i="19"/>
  <c r="D14" i="19"/>
  <c r="E13" i="19"/>
  <c r="R13" i="19" s="1"/>
  <c r="E10" i="19"/>
  <c r="R10" i="19" s="1"/>
  <c r="K14" i="20" l="1"/>
  <c r="N14" i="20"/>
  <c r="Q14" i="20"/>
  <c r="H14" i="20"/>
  <c r="B19" i="36" s="1"/>
  <c r="T4" i="20"/>
  <c r="T14" i="20" s="1"/>
  <c r="B18" i="36"/>
  <c r="B18" i="35"/>
  <c r="B19" i="35"/>
  <c r="B17" i="36"/>
  <c r="B17" i="35"/>
  <c r="B14" i="35"/>
  <c r="S14" i="20"/>
  <c r="R14" i="20"/>
  <c r="U4" i="20"/>
  <c r="U14" i="20" s="1"/>
  <c r="V4" i="20"/>
  <c r="V14" i="20" s="1"/>
  <c r="E14" i="20"/>
  <c r="B16" i="36" s="1"/>
  <c r="Q13" i="19"/>
  <c r="V13" i="19" s="1"/>
  <c r="N13" i="19"/>
  <c r="U13" i="19" s="1"/>
  <c r="K13" i="19"/>
  <c r="T13" i="19" s="1"/>
  <c r="H13" i="19"/>
  <c r="S13" i="19" s="1"/>
  <c r="Q10" i="19"/>
  <c r="V10" i="19" s="1"/>
  <c r="N10" i="19"/>
  <c r="U10" i="19" s="1"/>
  <c r="K10" i="19"/>
  <c r="T10" i="19" s="1"/>
  <c r="H10" i="19"/>
  <c r="S10" i="19" s="1"/>
  <c r="B20" i="35" l="1"/>
  <c r="W14" i="20"/>
  <c r="B45" i="36"/>
  <c r="B20" i="36"/>
  <c r="Q12" i="19"/>
  <c r="V12" i="19" s="1"/>
  <c r="Q11" i="19"/>
  <c r="V11" i="19" s="1"/>
  <c r="Q9" i="19"/>
  <c r="V9" i="19" s="1"/>
  <c r="Q8" i="19"/>
  <c r="V8" i="19" s="1"/>
  <c r="Q7" i="19"/>
  <c r="V7" i="19" s="1"/>
  <c r="Q6" i="19"/>
  <c r="V6" i="19" s="1"/>
  <c r="Q5" i="19"/>
  <c r="V5" i="19" s="1"/>
  <c r="N12" i="19"/>
  <c r="U12" i="19" s="1"/>
  <c r="N11" i="19"/>
  <c r="U11" i="19" s="1"/>
  <c r="N9" i="19"/>
  <c r="N8" i="19"/>
  <c r="U8" i="19" s="1"/>
  <c r="U9" i="19" s="1"/>
  <c r="N7" i="19"/>
  <c r="U7" i="19" s="1"/>
  <c r="N6" i="19"/>
  <c r="U6" i="19" s="1"/>
  <c r="N5" i="19"/>
  <c r="U5" i="19" s="1"/>
  <c r="K12" i="19"/>
  <c r="T12" i="19" s="1"/>
  <c r="K11" i="19"/>
  <c r="T11" i="19" s="1"/>
  <c r="K9" i="19"/>
  <c r="T9" i="19" s="1"/>
  <c r="K8" i="19"/>
  <c r="T8" i="19" s="1"/>
  <c r="K7" i="19"/>
  <c r="T7" i="19" s="1"/>
  <c r="K6" i="19"/>
  <c r="T6" i="19" s="1"/>
  <c r="K5" i="19"/>
  <c r="T5" i="19" s="1"/>
  <c r="H12" i="19"/>
  <c r="S12" i="19" s="1"/>
  <c r="H11" i="19"/>
  <c r="S11" i="19" s="1"/>
  <c r="H9" i="19"/>
  <c r="S9" i="19" s="1"/>
  <c r="H8" i="19"/>
  <c r="S8" i="19" s="1"/>
  <c r="H7" i="19"/>
  <c r="S7" i="19" s="1"/>
  <c r="H6" i="19"/>
  <c r="S6" i="19" s="1"/>
  <c r="H5" i="19"/>
  <c r="S5" i="19" s="1"/>
  <c r="E12" i="19"/>
  <c r="R12" i="19" s="1"/>
  <c r="E11" i="19"/>
  <c r="R11" i="19" s="1"/>
  <c r="E9" i="19"/>
  <c r="R9" i="19" s="1"/>
  <c r="E8" i="19"/>
  <c r="R8" i="19" s="1"/>
  <c r="E7" i="19"/>
  <c r="R7" i="19" s="1"/>
  <c r="E6" i="19"/>
  <c r="R6" i="19" s="1"/>
  <c r="E5" i="19"/>
  <c r="Q4" i="19"/>
  <c r="N4" i="19"/>
  <c r="K4" i="19"/>
  <c r="H4" i="19"/>
  <c r="E4" i="19"/>
  <c r="R4" i="19" s="1"/>
  <c r="A24" i="31"/>
  <c r="A23" i="31"/>
  <c r="A22" i="31"/>
  <c r="A21" i="31"/>
  <c r="A20" i="31"/>
  <c r="A19" i="31"/>
  <c r="A18" i="31"/>
  <c r="A17" i="31"/>
  <c r="A16" i="31"/>
  <c r="A15" i="31"/>
  <c r="A14" i="31"/>
  <c r="A13" i="31"/>
  <c r="A12" i="31"/>
  <c r="A11" i="31"/>
  <c r="A10" i="31"/>
  <c r="A9" i="31"/>
  <c r="A8" i="31"/>
  <c r="A7" i="31"/>
  <c r="A6" i="31"/>
  <c r="A5" i="31"/>
  <c r="Q14" i="19" l="1"/>
  <c r="V4" i="19"/>
  <c r="V14" i="19" s="1"/>
  <c r="U4" i="19"/>
  <c r="U14" i="19" s="1"/>
  <c r="N14" i="19"/>
  <c r="T4" i="19"/>
  <c r="T14" i="19" s="1"/>
  <c r="K14" i="19"/>
  <c r="S4" i="19"/>
  <c r="S14" i="19" s="1"/>
  <c r="H14" i="19"/>
  <c r="E14" i="19"/>
  <c r="R5" i="19"/>
  <c r="R14" i="19" s="1"/>
  <c r="B25" i="36" l="1"/>
  <c r="B25" i="35"/>
  <c r="W14" i="19"/>
  <c r="B32" i="36" s="1"/>
  <c r="B23" i="36"/>
  <c r="B23" i="35"/>
  <c r="B24" i="36"/>
  <c r="B24" i="35"/>
  <c r="B22" i="36"/>
  <c r="W11" i="19"/>
  <c r="B22" i="35"/>
  <c r="AG25" i="28"/>
  <c r="AG24" i="28"/>
  <c r="AG23" i="28"/>
  <c r="AG22" i="28"/>
  <c r="AG21" i="28"/>
  <c r="AG20" i="28"/>
  <c r="AG19" i="28"/>
  <c r="AG18" i="28"/>
  <c r="AG17" i="28"/>
  <c r="AG16" i="28"/>
  <c r="AG15" i="28"/>
  <c r="AG14" i="28"/>
  <c r="AG13" i="28"/>
  <c r="AG12" i="28"/>
  <c r="AG11" i="28"/>
  <c r="AG10" i="28"/>
  <c r="AG9" i="28"/>
  <c r="AG8" i="28"/>
  <c r="AG7" i="28"/>
  <c r="AG6" i="28"/>
  <c r="AG5" i="28"/>
  <c r="B26" i="35" l="1"/>
  <c r="B34" i="35" s="1"/>
  <c r="B52" i="35" s="1"/>
  <c r="B50" i="36"/>
  <c r="B59" i="36" s="1"/>
  <c r="B26" i="36"/>
  <c r="B28" i="36" s="1"/>
  <c r="AG29" i="28"/>
  <c r="I22" i="2"/>
  <c r="D22" i="2"/>
  <c r="I21" i="2"/>
  <c r="D21" i="2"/>
  <c r="I20" i="2"/>
  <c r="D20" i="2"/>
  <c r="I13" i="2"/>
  <c r="D13" i="2"/>
  <c r="I12" i="2"/>
  <c r="D12" i="2"/>
  <c r="I11" i="2"/>
  <c r="D11" i="2"/>
  <c r="I10" i="2"/>
  <c r="D10" i="2"/>
  <c r="AM25" i="28" l="1"/>
  <c r="AK25" i="28"/>
  <c r="AI25" i="28"/>
  <c r="AE25" i="28"/>
  <c r="AC25" i="28"/>
  <c r="AA25" i="28"/>
  <c r="AM24" i="28"/>
  <c r="AK24" i="28"/>
  <c r="AI24" i="28"/>
  <c r="AE24" i="28"/>
  <c r="AC24" i="28"/>
  <c r="AA24" i="28"/>
  <c r="AM23" i="28"/>
  <c r="AK23" i="28"/>
  <c r="AI23" i="28"/>
  <c r="AE23" i="28"/>
  <c r="AC23" i="28"/>
  <c r="AA23" i="28"/>
  <c r="AM22" i="28"/>
  <c r="AK22" i="28"/>
  <c r="AI22" i="28"/>
  <c r="AE22" i="28"/>
  <c r="AC22" i="28"/>
  <c r="AA22" i="28"/>
  <c r="AM21" i="28"/>
  <c r="AK21" i="28"/>
  <c r="AI21" i="28"/>
  <c r="AE21" i="28"/>
  <c r="AC21" i="28"/>
  <c r="AA21" i="28"/>
  <c r="AM20" i="28"/>
  <c r="AK20" i="28"/>
  <c r="AI20" i="28"/>
  <c r="AE20" i="28"/>
  <c r="AC20" i="28"/>
  <c r="AA20" i="28"/>
  <c r="AM19" i="28"/>
  <c r="AK19" i="28"/>
  <c r="AI19" i="28"/>
  <c r="AE19" i="28"/>
  <c r="AC19" i="28"/>
  <c r="AA19" i="28"/>
  <c r="AM18" i="28"/>
  <c r="AK18" i="28"/>
  <c r="AI18" i="28"/>
  <c r="AE18" i="28"/>
  <c r="AC18" i="28"/>
  <c r="AA18" i="28"/>
  <c r="AM17" i="28"/>
  <c r="AK17" i="28"/>
  <c r="AI17" i="28"/>
  <c r="AE17" i="28"/>
  <c r="AC17" i="28"/>
  <c r="AA17" i="28"/>
  <c r="AM16" i="28"/>
  <c r="AK16" i="28"/>
  <c r="AI16" i="28"/>
  <c r="AE16" i="28"/>
  <c r="AC16" i="28"/>
  <c r="AA16" i="28"/>
  <c r="AM15" i="28"/>
  <c r="AK15" i="28"/>
  <c r="AI15" i="28"/>
  <c r="AE15" i="28"/>
  <c r="AC15" i="28"/>
  <c r="AA15" i="28"/>
  <c r="AM14" i="28"/>
  <c r="AK14" i="28"/>
  <c r="AI14" i="28"/>
  <c r="AE14" i="28"/>
  <c r="AC14" i="28"/>
  <c r="AA14" i="28"/>
  <c r="AM13" i="28"/>
  <c r="AK13" i="28"/>
  <c r="AI13" i="28"/>
  <c r="AE13" i="28"/>
  <c r="AC13" i="28"/>
  <c r="AA13" i="28"/>
  <c r="AM12" i="28"/>
  <c r="AK12" i="28"/>
  <c r="AI12" i="28"/>
  <c r="AE12" i="28"/>
  <c r="AC12" i="28"/>
  <c r="AA12" i="28"/>
  <c r="AM11" i="28"/>
  <c r="AK11" i="28"/>
  <c r="AI11" i="28"/>
  <c r="AE11" i="28"/>
  <c r="AC11" i="28"/>
  <c r="AA11" i="28"/>
  <c r="AM10" i="28"/>
  <c r="AK10" i="28"/>
  <c r="AI10" i="28"/>
  <c r="AE10" i="28"/>
  <c r="AC10" i="28"/>
  <c r="AA10" i="28"/>
  <c r="AM9" i="28"/>
  <c r="AK9" i="28"/>
  <c r="AI9" i="28"/>
  <c r="AE9" i="28"/>
  <c r="AC9" i="28"/>
  <c r="AA9" i="28"/>
  <c r="AM8" i="28"/>
  <c r="AK8" i="28"/>
  <c r="AI8" i="28"/>
  <c r="AE8" i="28"/>
  <c r="AC8" i="28"/>
  <c r="AA8" i="28"/>
  <c r="AM7" i="28"/>
  <c r="AK7" i="28"/>
  <c r="AI7" i="28"/>
  <c r="AE7" i="28"/>
  <c r="AC7" i="28"/>
  <c r="AA7" i="28"/>
  <c r="AM6" i="28"/>
  <c r="AK6" i="28"/>
  <c r="AI6" i="28"/>
  <c r="AE6" i="28"/>
  <c r="AC6" i="28"/>
  <c r="AA6" i="28"/>
  <c r="AM5" i="28"/>
  <c r="AK5" i="28"/>
  <c r="AI5" i="28"/>
  <c r="AE5" i="28"/>
  <c r="AC5" i="28"/>
  <c r="AA5" i="28"/>
  <c r="AR9" i="28" l="1"/>
  <c r="AR13" i="28"/>
  <c r="AR17" i="28"/>
  <c r="AR18" i="28"/>
  <c r="AR19" i="28"/>
  <c r="AR20" i="28"/>
  <c r="AR21" i="28"/>
  <c r="AR22" i="28"/>
  <c r="AR23" i="28"/>
  <c r="AR24" i="28"/>
  <c r="AR25" i="28"/>
  <c r="AR16" i="28"/>
  <c r="AR12" i="28"/>
  <c r="AR8" i="28"/>
  <c r="AA29" i="28"/>
  <c r="AE29" i="28"/>
  <c r="AI29" i="28"/>
  <c r="AM29" i="28"/>
  <c r="AR15" i="28"/>
  <c r="AR5" i="28"/>
  <c r="AC29" i="28"/>
  <c r="AK29" i="28"/>
  <c r="AR7" i="28"/>
  <c r="AR11" i="28"/>
  <c r="AR6" i="28"/>
  <c r="AR10" i="28"/>
  <c r="AR14" i="28"/>
  <c r="M101" i="11"/>
  <c r="J101" i="11"/>
  <c r="H101" i="11"/>
  <c r="G101" i="11"/>
  <c r="K100" i="11"/>
  <c r="F100" i="11"/>
  <c r="K99"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K85" i="11"/>
  <c r="F85" i="11"/>
  <c r="K84" i="11"/>
  <c r="F84" i="11"/>
  <c r="K83" i="11"/>
  <c r="F83" i="11"/>
  <c r="K82" i="11"/>
  <c r="F82" i="11"/>
  <c r="K81" i="11"/>
  <c r="F81" i="11"/>
  <c r="K80" i="11"/>
  <c r="F80" i="11"/>
  <c r="K79" i="11"/>
  <c r="F79" i="11"/>
  <c r="K78" i="11"/>
  <c r="F78" i="11"/>
  <c r="K77" i="11"/>
  <c r="F77" i="11"/>
  <c r="K76" i="11"/>
  <c r="F76" i="11"/>
  <c r="K75"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K61" i="11"/>
  <c r="F61" i="11"/>
  <c r="K60" i="11"/>
  <c r="F60" i="11"/>
  <c r="K59" i="11"/>
  <c r="F59" i="11"/>
  <c r="K58" i="11"/>
  <c r="F58" i="11"/>
  <c r="K57" i="11"/>
  <c r="F57" i="11"/>
  <c r="K56" i="11"/>
  <c r="F56" i="11"/>
  <c r="K55" i="11"/>
  <c r="F55" i="11"/>
  <c r="K54" i="11"/>
  <c r="F54" i="11"/>
  <c r="K53" i="11"/>
  <c r="F53" i="11"/>
  <c r="K52" i="11"/>
  <c r="F52" i="11"/>
  <c r="K51"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K37" i="11"/>
  <c r="F37" i="11"/>
  <c r="K36" i="11"/>
  <c r="F36" i="11"/>
  <c r="K35" i="11"/>
  <c r="F35" i="11"/>
  <c r="K34" i="11"/>
  <c r="F34" i="11"/>
  <c r="K33" i="11"/>
  <c r="F33" i="11"/>
  <c r="K32" i="11"/>
  <c r="F32" i="11"/>
  <c r="K31" i="11"/>
  <c r="F31" i="11"/>
  <c r="K30" i="11"/>
  <c r="F30" i="11"/>
  <c r="K29" i="11"/>
  <c r="F29" i="11"/>
  <c r="K28" i="11"/>
  <c r="F28" i="11"/>
  <c r="K27"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13" i="11"/>
  <c r="F13" i="11"/>
  <c r="K12" i="11"/>
  <c r="F12" i="11"/>
  <c r="K11" i="11"/>
  <c r="F11" i="11"/>
  <c r="K10" i="11"/>
  <c r="F10" i="11"/>
  <c r="K9" i="11"/>
  <c r="F9" i="11"/>
  <c r="K8" i="11"/>
  <c r="F8" i="11"/>
  <c r="K7" i="11"/>
  <c r="F7" i="11"/>
  <c r="AR29" i="28" l="1"/>
  <c r="B31" i="36" s="1"/>
  <c r="B33" i="36" s="1"/>
  <c r="B60" i="36" s="1"/>
  <c r="B62" i="36" s="1"/>
  <c r="B64" i="36" s="1"/>
  <c r="L8" i="11"/>
  <c r="L10" i="11"/>
  <c r="F101" i="11"/>
  <c r="L11" i="11"/>
  <c r="L12" i="11"/>
  <c r="L14" i="11"/>
  <c r="L15" i="11"/>
  <c r="L16" i="11"/>
  <c r="L18" i="11"/>
  <c r="L19" i="11"/>
  <c r="L20" i="11"/>
  <c r="L22" i="11"/>
  <c r="L23" i="11"/>
  <c r="L24" i="11"/>
  <c r="L26" i="11"/>
  <c r="L27" i="11"/>
  <c r="L28"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K101" i="11"/>
  <c r="L9" i="11"/>
  <c r="L13" i="11"/>
  <c r="L17" i="11"/>
  <c r="L21" i="11"/>
  <c r="L25" i="11"/>
  <c r="L29" i="11"/>
  <c r="L7" i="11"/>
  <c r="B37" i="35" l="1"/>
  <c r="B39" i="35" s="1"/>
  <c r="B49" i="35" s="1"/>
  <c r="B51" i="35" s="1"/>
  <c r="L101" i="11"/>
</calcChain>
</file>

<file path=xl/sharedStrings.xml><?xml version="1.0" encoding="utf-8"?>
<sst xmlns="http://schemas.openxmlformats.org/spreadsheetml/2006/main" count="566" uniqueCount="340">
  <si>
    <t xml:space="preserve">Paid </t>
  </si>
  <si>
    <t>Free</t>
  </si>
  <si>
    <t>Reduced</t>
  </si>
  <si>
    <t>Breakfast</t>
  </si>
  <si>
    <t>Lunch</t>
  </si>
  <si>
    <t>Site Name</t>
  </si>
  <si>
    <t>Other</t>
  </si>
  <si>
    <t>Hourly Rate</t>
  </si>
  <si>
    <t>Daily Hours</t>
  </si>
  <si>
    <t># of Days Paid</t>
  </si>
  <si>
    <t>Total Wages</t>
  </si>
  <si>
    <t>Grand Total</t>
  </si>
  <si>
    <t>SFA:</t>
  </si>
  <si>
    <t>Position</t>
  </si>
  <si>
    <t>TOTALS</t>
  </si>
  <si>
    <t>Special Milk Program</t>
  </si>
  <si>
    <t>Offer vs. Serve</t>
  </si>
  <si>
    <t>Adult Meals</t>
  </si>
  <si>
    <r>
      <t xml:space="preserve">Grade Designation     </t>
    </r>
    <r>
      <rPr>
        <b/>
        <i/>
        <u/>
        <sz val="10"/>
        <rFont val="Times New Roman"/>
        <family val="1"/>
      </rPr>
      <t>Use Drop Down Box</t>
    </r>
  </si>
  <si>
    <t>Grades at Site</t>
  </si>
  <si>
    <t>Breakfast Meals</t>
  </si>
  <si>
    <t>Lunch Meals</t>
  </si>
  <si>
    <t>After School Snacks</t>
  </si>
  <si>
    <t>Meal Service Information</t>
  </si>
  <si>
    <t>* Comments on Site Information</t>
  </si>
  <si>
    <t>School/Site  Name</t>
  </si>
  <si>
    <t>School/Site Address</t>
  </si>
  <si>
    <t>Avg. Daily Enrollment</t>
  </si>
  <si>
    <t>Avg. Daily Attendance</t>
  </si>
  <si>
    <t># Serving Days</t>
  </si>
  <si>
    <t>Avg. No. Breakfasts/Day</t>
  </si>
  <si>
    <t>Reimbursable Lunches (Yearly)</t>
  </si>
  <si>
    <t>AVG. No.   Snacks/day</t>
  </si>
  <si>
    <r>
      <t>Type of Kitchen -</t>
    </r>
    <r>
      <rPr>
        <b/>
        <i/>
        <u/>
        <sz val="10"/>
        <rFont val="Times New Roman"/>
        <family val="1"/>
      </rPr>
      <t xml:space="preserve"> Use Drop Down Box</t>
    </r>
  </si>
  <si>
    <t># of Lunch Serving Periods</t>
  </si>
  <si>
    <t>Number of Serving Lines</t>
  </si>
  <si>
    <t>Lunch Time (Minutes)</t>
  </si>
  <si>
    <r>
      <t xml:space="preserve">Breakfast Service - </t>
    </r>
    <r>
      <rPr>
        <b/>
        <i/>
        <u/>
        <sz val="10"/>
        <rFont val="Times New Roman"/>
        <family val="1"/>
      </rPr>
      <t>Use Drop Down Box</t>
    </r>
  </si>
  <si>
    <t xml:space="preserve">Meal Service Times </t>
  </si>
  <si>
    <t>Breakfast (SBP)</t>
  </si>
  <si>
    <t>Lunch (NSLP)</t>
  </si>
  <si>
    <t>After School Snack Program (Indicate if Area Eligible, regular ASSP or No ASSP)</t>
  </si>
  <si>
    <t>Free (For Area Eligible - use only Free Column)</t>
  </si>
  <si>
    <t>Breakfast Starts</t>
  </si>
  <si>
    <t>Breakfast Ends</t>
  </si>
  <si>
    <t>Lunch Starts</t>
  </si>
  <si>
    <t>Lunch Ends</t>
  </si>
  <si>
    <t>After School Snack Starts</t>
  </si>
  <si>
    <t>Reimbursable Breakfast  (Please indicate Regular, Severe Need or No Breakfast)</t>
  </si>
  <si>
    <t>A La Carte</t>
  </si>
  <si>
    <t>A La Carte Sales</t>
  </si>
  <si>
    <t>Is Ala Carte Restricted?</t>
  </si>
  <si>
    <t>Elementary</t>
  </si>
  <si>
    <t>Satellite Kit.*</t>
  </si>
  <si>
    <t>No Break.</t>
  </si>
  <si>
    <t>No</t>
  </si>
  <si>
    <t>Yes</t>
  </si>
  <si>
    <t>Area Elg.</t>
  </si>
  <si>
    <t>High</t>
  </si>
  <si>
    <t>Self Prep</t>
  </si>
  <si>
    <t>Reg. Break.</t>
  </si>
  <si>
    <t>No ASSP</t>
  </si>
  <si>
    <t>PK-K</t>
  </si>
  <si>
    <t>PK-8</t>
  </si>
  <si>
    <t>Middle</t>
  </si>
  <si>
    <t>All Grades</t>
  </si>
  <si>
    <t>Central Kit.</t>
  </si>
  <si>
    <t>Other*</t>
  </si>
  <si>
    <t>SN Break.</t>
  </si>
  <si>
    <t>Reg. ASSP</t>
  </si>
  <si>
    <t>Reimbursable Break. (Year)</t>
  </si>
  <si>
    <t>Services to be Provided (Use Drop Down Box for all)</t>
  </si>
  <si>
    <t>Total Reimbursable Breakfasts / Year</t>
  </si>
  <si>
    <t>Total Reimbursable Lunches / Year</t>
  </si>
  <si>
    <t>Meal Equivalent Rate</t>
  </si>
  <si>
    <t>Paid Breakfast Price</t>
  </si>
  <si>
    <t>Reduced Breakfast Price</t>
  </si>
  <si>
    <t>Paid Breakfast Dollars</t>
  </si>
  <si>
    <t>Paid Lunch Price</t>
  </si>
  <si>
    <t>Paid Lunch Dollars</t>
  </si>
  <si>
    <t>Reduced Lunch Price</t>
  </si>
  <si>
    <t>Reduced Lunch Dollars</t>
  </si>
  <si>
    <t>ASSP Paid Price</t>
  </si>
  <si>
    <t>ASSP Paid Dollars</t>
  </si>
  <si>
    <t>ASSP Reduced Price</t>
  </si>
  <si>
    <t>ASSP Reduced Dollars</t>
  </si>
  <si>
    <t>After School Snack Program</t>
  </si>
  <si>
    <t>Other Sales ($$$ Only)</t>
  </si>
  <si>
    <t xml:space="preserve">SFA-SFA Agreement Dollars </t>
  </si>
  <si>
    <t xml:space="preserve">Total CASH </t>
  </si>
  <si>
    <t>Enter Total Dollars only</t>
  </si>
  <si>
    <t>Special Milk Program Dollars (Includes all SMP Dollars)</t>
  </si>
  <si>
    <t>FEDERAL</t>
  </si>
  <si>
    <t>SITE DATA</t>
  </si>
  <si>
    <t>Wages</t>
  </si>
  <si>
    <t>Total Fringe</t>
  </si>
  <si>
    <t>Total Cost</t>
  </si>
  <si>
    <t xml:space="preserve"> Payroll Taxes</t>
  </si>
  <si>
    <t xml:space="preserve"> Medical</t>
  </si>
  <si>
    <t>PTO - Hours</t>
  </si>
  <si>
    <t>SFA Labor and Benefits</t>
  </si>
  <si>
    <t>Please choose statement regarding SFA Staff.</t>
  </si>
  <si>
    <t>STATE</t>
  </si>
  <si>
    <t>TOTAL</t>
  </si>
  <si>
    <t>FREE</t>
  </si>
  <si>
    <t>RED</t>
  </si>
  <si>
    <t>PAID</t>
  </si>
  <si>
    <t>HHFKA*</t>
  </si>
  <si>
    <t>* For "Federal PB Lunch" Healthy Hunger-Free Kids Act of 2010</t>
  </si>
  <si>
    <t>SCHOOL BREAKFAST PROGRAM</t>
  </si>
  <si>
    <t>REGULAR RATES - NON-SEVERE NEED</t>
  </si>
  <si>
    <t>SEVERE NEED RATES</t>
  </si>
  <si>
    <t>AFTER SCHOOL SNACKS</t>
  </si>
  <si>
    <t>SPECIAL MILK PROGRAM</t>
  </si>
  <si>
    <t>AT RISK/
AREA ELIGIBLE       (NO CHARGE)</t>
  </si>
  <si>
    <t>Average cost per half pint
*Based on Individual LEA's/charter school costs</t>
  </si>
  <si>
    <t>NON-AREA ELIGIBLE</t>
  </si>
  <si>
    <t>REDUCED</t>
  </si>
  <si>
    <t>AGREEMENT NUMBER:</t>
  </si>
  <si>
    <t>Cash Sales - Enter Price for Each Meal Category and for other sales use yearly totals.</t>
  </si>
  <si>
    <t>Avg. No.  Lunches/day</t>
  </si>
  <si>
    <t>Meal Equivalents</t>
  </si>
  <si>
    <t>Reduced Breakfast Dollars</t>
  </si>
  <si>
    <t>Employer Share of Taxes and Benefits</t>
  </si>
  <si>
    <t>Worksheet must accurately reflect any and all employees employed by the SFA</t>
  </si>
  <si>
    <t>Reimbursable Lunch (Please indicate Hi or Lo Rate Lunch Reimbursement OR Not on NSLP)</t>
  </si>
  <si>
    <t>Not On NSLP</t>
  </si>
  <si>
    <t>Total # Reduced Eligible</t>
  </si>
  <si>
    <t>Total # Free Eligible</t>
  </si>
  <si>
    <t>Include ALL vending machines in each school/site</t>
  </si>
  <si>
    <t>Indicate the location of vending machines by school/site and location in the building</t>
  </si>
  <si>
    <t>Indicate the type of machine (snack, beverage, faculty, etc.)</t>
  </si>
  <si>
    <t>School/Site</t>
  </si>
  <si>
    <t>Location</t>
  </si>
  <si>
    <t>Type of Machine</t>
  </si>
  <si>
    <t>NPSFSA FUND 60 (Funds Deposited to the Non-Profit School Food Service Account)</t>
  </si>
  <si>
    <t>GENERAL FUND (Funds Deposited to the School's  General Account)</t>
  </si>
  <si>
    <t>Are the machines turned on during meal service?             Y or N</t>
  </si>
  <si>
    <t>If Y, are the snacks in the machine SMART SNACK Compliant?       Y or N</t>
  </si>
  <si>
    <r>
      <t>Indicate with an (</t>
    </r>
    <r>
      <rPr>
        <b/>
        <sz val="12"/>
        <color theme="1"/>
        <rFont val="Calibri"/>
        <family val="2"/>
        <scheme val="minor"/>
      </rPr>
      <t>X</t>
    </r>
    <r>
      <rPr>
        <sz val="12"/>
        <rFont val="Arial"/>
        <family val="2"/>
      </rPr>
      <t>) if the funds from the machine are deposited to the Non-Profit School Food Service FUND 60 or the GENERAL FUND account</t>
    </r>
  </si>
  <si>
    <t xml:space="preserve">    REIMBURSEMENT RATE BREAKDOWN</t>
  </si>
  <si>
    <t xml:space="preserve">  NATIONAL SCHOOL LUNCH PROGRAM</t>
  </si>
  <si>
    <t>*  SFAs = LOCAL EDUCATION AGENCIES</t>
  </si>
  <si>
    <t>CLAIM_YEAR</t>
  </si>
  <si>
    <t>DTE_PAID</t>
  </si>
  <si>
    <t>FED_LUNCH_OPR</t>
  </si>
  <si>
    <t>FED_LUNCH_ACTUAL</t>
  </si>
  <si>
    <t>FED_BK_OPR</t>
  </si>
  <si>
    <t>FED_BK_ACTUAL</t>
  </si>
  <si>
    <t>SNACKS_OPR</t>
  </si>
  <si>
    <t>SNACKS_ACTUAL</t>
  </si>
  <si>
    <t>MILK_OPR</t>
  </si>
  <si>
    <t>MILK_ACTUAL</t>
  </si>
  <si>
    <t>STATE_LUNCH_OPR</t>
  </si>
  <si>
    <t>STATE_LUNCH_ACTUAL</t>
  </si>
  <si>
    <t>STATE_BK_OPR</t>
  </si>
  <si>
    <t>STATE_BK_ACTUAL</t>
  </si>
  <si>
    <t>HHFKA_OPR</t>
  </si>
  <si>
    <t>HHFKA_ACTUAL</t>
  </si>
  <si>
    <t>Claim_Month</t>
  </si>
  <si>
    <t>SFA Name:</t>
  </si>
  <si>
    <t>Payment Log for {SFA Name} and Claim Year: {Claim Year}</t>
  </si>
  <si>
    <t>Total Reimbursable Snacks / Year</t>
  </si>
  <si>
    <t>Other Cash as defined by the SFA in Comments</t>
  </si>
  <si>
    <t>Catering Dollars</t>
  </si>
  <si>
    <t>ALL A-LA-CARTE     CASH SALES (Including Adult Meals)</t>
  </si>
  <si>
    <t>Tab a. - Meal Counts and Cash Sales</t>
  </si>
  <si>
    <t>(Column Z) Enter A-la-Carte Sales by school/site for the year (January 2018- December 2018 - Excluding July and August)</t>
  </si>
  <si>
    <t>Enter current meal price for Paid and Reduced Price for Breakfast, Lunch and After School Snack. Meal dollars will prepopulate.</t>
  </si>
  <si>
    <t>Enter Dollar amounts in "OTHER" cash sales</t>
  </si>
  <si>
    <t xml:space="preserve">Tab b. - Payment Log </t>
  </si>
  <si>
    <t xml:space="preserve">Tab c. - Services </t>
  </si>
  <si>
    <t>Enter Meal Service Information for each site. (Use drop down box when instructed)</t>
  </si>
  <si>
    <t xml:space="preserve">Enter Services to be provided for each site (All are drop down boxes) </t>
  </si>
  <si>
    <t>Tab d. SFA Labor and Benefits</t>
  </si>
  <si>
    <t>Tab e. - Vending Machine Schedule</t>
  </si>
  <si>
    <t xml:space="preserve">Enter school/ site location, type of machine, where the income accrues and other information for each vending machine in the SFA. </t>
  </si>
  <si>
    <t>Tab f. Summer Food Service Program</t>
  </si>
  <si>
    <t>Tab g. - Child and Adult Care Food Program (Dinner)</t>
  </si>
  <si>
    <t>Tab h. - Reimbursement Rates</t>
  </si>
  <si>
    <t xml:space="preserve">For information purposes only. </t>
  </si>
  <si>
    <t>Tab a. - Meal Counts and Cash Sales (Yellow highlighted area)</t>
  </si>
  <si>
    <t>Site Address</t>
  </si>
  <si>
    <t># of Break. Serving Days</t>
  </si>
  <si>
    <t># of Break. Meals per Day</t>
  </si>
  <si>
    <t>Total Break. Meals</t>
  </si>
  <si>
    <t>Total Lunch Meals</t>
  </si>
  <si>
    <t># of Lunch Serving Days</t>
  </si>
  <si>
    <t># of Lunch Meals per Day</t>
  </si>
  <si>
    <t># of Dinner Serving Days</t>
  </si>
  <si>
    <t># of Dinner Meals per Day</t>
  </si>
  <si>
    <t>Total Dinner Meals</t>
  </si>
  <si>
    <t>Breakfast Reimbursement</t>
  </si>
  <si>
    <t>AM Supplement Reimbursement</t>
  </si>
  <si>
    <t>Lunch Reimbursement</t>
  </si>
  <si>
    <t>PM Supplement Reimbursement</t>
  </si>
  <si>
    <t>Dinner Reimbursement</t>
  </si>
  <si>
    <t># of AM Snack Days</t>
  </si>
  <si>
    <t># of AM Snack Meals Per Day</t>
  </si>
  <si>
    <t>Total AM Snack Meals</t>
  </si>
  <si>
    <t># of PM Snack Days</t>
  </si>
  <si>
    <t># of PM Snack Meals Per Day</t>
  </si>
  <si>
    <t>Total PM Snack Meals</t>
  </si>
  <si>
    <r>
      <rPr>
        <b/>
        <u/>
        <sz val="16"/>
        <rFont val="Arial Narrow"/>
        <family val="2"/>
      </rPr>
      <t>IMPORTANT</t>
    </r>
    <r>
      <rPr>
        <sz val="16"/>
        <rFont val="Arial Narrow"/>
        <family val="2"/>
      </rPr>
      <t xml:space="preserve"> - For SFA's that will be a </t>
    </r>
    <r>
      <rPr>
        <b/>
        <u/>
        <sz val="16"/>
        <rFont val="Arial Narrow"/>
        <family val="2"/>
      </rPr>
      <t>Sponsor</t>
    </r>
    <r>
      <rPr>
        <sz val="16"/>
        <rFont val="Arial Narrow"/>
        <family val="2"/>
      </rPr>
      <t xml:space="preserve"> for the Child and Adult Care Food Program - At Risk Dinner Program only. SFA will fill in site, meal type and meal count information for all sites that will be operating in the CACFP . NOTE: Please check with the CACFP on At Risk meals for Breakfast, Lunch and Snack regulations.</t>
    </r>
  </si>
  <si>
    <t>Commodity Value       $ 0.2375</t>
  </si>
  <si>
    <t>REGULAR RATE (July 1, 2019 - June 30, 2020)
SFAs w/less than 60% of Free and Reduced</t>
  </si>
  <si>
    <t>HIGH RATE (July 1, 2019 - June 30, 2020 -Federal EXTRA .02 CENTS)
SFAs w/more than 60% of Free and Reduced</t>
  </si>
  <si>
    <t>FISCAL YEAR 2020</t>
  </si>
  <si>
    <t xml:space="preserve">       PUBLIC &amp; CHARTER SCHOOLS</t>
  </si>
  <si>
    <t>FSMC Name:</t>
  </si>
  <si>
    <t>Evaluation Score</t>
  </si>
  <si>
    <t>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</si>
  <si>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</si>
  <si>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</si>
  <si>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</si>
  <si>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</si>
  <si>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</si>
  <si>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</si>
  <si>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</si>
  <si>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</si>
  <si>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</si>
  <si>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</si>
  <si>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</si>
  <si>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</si>
  <si>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</si>
  <si>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</si>
  <si>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</si>
  <si>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TOTAL MEALS</t>
  </si>
  <si>
    <t>INCOME</t>
  </si>
  <si>
    <t>Total Cash Sales</t>
  </si>
  <si>
    <t>Total Reimbursement</t>
  </si>
  <si>
    <t>Total Income</t>
  </si>
  <si>
    <t xml:space="preserve">MEAL RATE/COST </t>
  </si>
  <si>
    <t>BREAKFAST</t>
  </si>
  <si>
    <t>LUNCH/DINNER</t>
  </si>
  <si>
    <t>SNACK</t>
  </si>
  <si>
    <t>A LA CARTE</t>
  </si>
  <si>
    <t>NSLP PROGRAM COST</t>
  </si>
  <si>
    <t>SUPPLEMENT</t>
  </si>
  <si>
    <t>CACFP PROGRAM COST</t>
  </si>
  <si>
    <t>SFSP PROGRAM COST</t>
  </si>
  <si>
    <t>CAT.&amp;SFA-SFA FOOD</t>
  </si>
  <si>
    <t>CAT.&amp;SFA-SFA LABOR</t>
  </si>
  <si>
    <t>CAT.&amp;SFA-SFA SUPPLIES</t>
  </si>
  <si>
    <t>CAT. &amp; SFA-SFA OTHER</t>
  </si>
  <si>
    <t>CATERING &amp; SFA-SFA FEE</t>
  </si>
  <si>
    <t>CATERING &amp; SFA-SFA COST</t>
  </si>
  <si>
    <t>TOTAL COSTS</t>
  </si>
  <si>
    <r>
      <t xml:space="preserve">RETURN / </t>
    </r>
    <r>
      <rPr>
        <b/>
        <sz val="11"/>
        <color rgb="FFFF0000"/>
        <rFont val="Arial"/>
        <family val="2"/>
      </rPr>
      <t>LOSS</t>
    </r>
  </si>
  <si>
    <t>ESTIMATED COMMODITY CREDIT</t>
  </si>
  <si>
    <r>
      <t xml:space="preserve">RETURN/ </t>
    </r>
    <r>
      <rPr>
        <b/>
        <sz val="11"/>
        <color rgb="FFFF0000"/>
        <rFont val="Arial"/>
        <family val="2"/>
      </rPr>
      <t>LOSS</t>
    </r>
    <r>
      <rPr>
        <b/>
        <sz val="11"/>
        <color theme="1"/>
        <rFont val="Arial"/>
        <family val="2"/>
      </rPr>
      <t xml:space="preserve"> with COMMODITY CREDIT</t>
    </r>
  </si>
  <si>
    <t>Equipment Investment</t>
  </si>
  <si>
    <t>P/L with Equipment</t>
  </si>
  <si>
    <t>Form 24 CR</t>
  </si>
  <si>
    <t>Vended Meal $$$</t>
  </si>
  <si>
    <t>Vended Meals Converted</t>
  </si>
  <si>
    <t>Catering &amp; Other $$$</t>
  </si>
  <si>
    <t>Catering Meals Converted</t>
  </si>
  <si>
    <t>Total Catering Meals</t>
  </si>
  <si>
    <t>Food</t>
  </si>
  <si>
    <t>Labor</t>
  </si>
  <si>
    <t>Supplies</t>
  </si>
  <si>
    <t>Other Expenses</t>
  </si>
  <si>
    <t>Management Fee</t>
  </si>
  <si>
    <t>Total Expenses</t>
  </si>
  <si>
    <t>Profit / Loss</t>
  </si>
  <si>
    <t>**Cost per Meal</t>
  </si>
  <si>
    <t xml:space="preserve">Guarantee </t>
  </si>
  <si>
    <t>Form 24 FP</t>
  </si>
  <si>
    <t>Totals</t>
  </si>
  <si>
    <r>
      <rPr>
        <b/>
        <u/>
        <sz val="12"/>
        <rFont val="Arial Narrow"/>
        <family val="2"/>
      </rPr>
      <t>IMPORTANT</t>
    </r>
    <r>
      <rPr>
        <sz val="12"/>
        <rFont val="Arial Narrow"/>
        <family val="2"/>
      </rPr>
      <t xml:space="preserve"> - For SFA's that will be a </t>
    </r>
    <r>
      <rPr>
        <b/>
        <u/>
        <sz val="12"/>
        <rFont val="Arial Narrow"/>
        <family val="2"/>
      </rPr>
      <t>Sponsor</t>
    </r>
    <r>
      <rPr>
        <sz val="12"/>
        <rFont val="Arial Narrow"/>
        <family val="2"/>
      </rPr>
      <t xml:space="preserve"> for the Summer Food Service Program only. SFA will fill in site, meal type and meal count information for all sites that will be operating in the SFSP.</t>
    </r>
  </si>
  <si>
    <t># of AM Snk. Days</t>
  </si>
  <si>
    <t># of AM Snk. Meals Per Day</t>
  </si>
  <si>
    <t>Total AM Snk. Meals</t>
  </si>
  <si>
    <t># of PM Snk. Days</t>
  </si>
  <si>
    <t># of PM Snk. Meals Per Day</t>
  </si>
  <si>
    <t>Total PM Snk. Meals</t>
  </si>
  <si>
    <t>AM Snk. Reimbursement</t>
  </si>
  <si>
    <t>PM Snk. Reimbursement</t>
  </si>
  <si>
    <t>Total Reimbursement:</t>
  </si>
  <si>
    <t>Total Meals:</t>
  </si>
  <si>
    <t>Previous 10 operating months</t>
  </si>
  <si>
    <t>Copy and Paste into Form 24CR</t>
  </si>
  <si>
    <t>LUNCH</t>
  </si>
  <si>
    <t>School/ Site Information will pre-populate into Column A</t>
  </si>
  <si>
    <t>Form 24CR Numbers (Cost Reimbursable Contracts)</t>
  </si>
  <si>
    <t>Form 24FP (Fixed Price Contracts)</t>
  </si>
  <si>
    <t>Copy and paste numbers from column B into the form 24CR in Column B. This will establish your base year numbers.</t>
  </si>
  <si>
    <t>Copy and paste numbers from column B into the form 24FP in Column B. This will establish your base year numbers.</t>
  </si>
  <si>
    <t>Important Note: Information for cash sales must be filled in by the SFA. Incomplete Data will be returned to the SFA.</t>
  </si>
  <si>
    <t xml:space="preserve">Reimbursement Dollars for January 2019 - December 2019 excluding July and August will be prepopulated from the State Agency. </t>
  </si>
  <si>
    <r>
      <t xml:space="preserve">Enter information </t>
    </r>
    <r>
      <rPr>
        <b/>
        <sz val="10"/>
        <rFont val="Arial"/>
        <family val="2"/>
      </rPr>
      <t>ONLY</t>
    </r>
    <r>
      <rPr>
        <sz val="10"/>
        <rFont val="Arial"/>
        <family val="2"/>
      </rPr>
      <t xml:space="preserve"> if you have </t>
    </r>
    <r>
      <rPr>
        <b/>
        <sz val="10"/>
        <rFont val="Arial"/>
        <family val="2"/>
      </rPr>
      <t>SFA</t>
    </r>
    <r>
      <rPr>
        <sz val="10"/>
        <rFont val="Arial"/>
        <family val="2"/>
      </rPr>
      <t xml:space="preserve"> Employees</t>
    </r>
    <r>
      <rPr>
        <sz val="10"/>
        <rFont val="Arial"/>
        <family val="2"/>
      </rPr>
      <t xml:space="preserve"> (Any Employees on SFA Payroll charged to the Food Service Account.)</t>
    </r>
  </si>
  <si>
    <t>Reg. Rate Ln</t>
  </si>
  <si>
    <t>Hi Rate Lunch</t>
  </si>
  <si>
    <t>Café</t>
  </si>
  <si>
    <t>Classroom</t>
  </si>
  <si>
    <t>*EXPENSES (Jan 2019-Dec. 2019)</t>
  </si>
  <si>
    <r>
      <t xml:space="preserve">Enter information </t>
    </r>
    <r>
      <rPr>
        <b/>
        <u/>
        <sz val="10"/>
        <rFont val="Arial"/>
        <family val="2"/>
      </rPr>
      <t>only</t>
    </r>
    <r>
      <rPr>
        <sz val="10"/>
        <rFont val="Arial"/>
        <family val="2"/>
      </rPr>
      <t xml:space="preserve"> if you're have a </t>
    </r>
    <r>
      <rPr>
        <b/>
        <i/>
        <u/>
        <sz val="10"/>
        <rFont val="Arial"/>
        <family val="2"/>
      </rPr>
      <t>sponsoring</t>
    </r>
    <r>
      <rPr>
        <sz val="10"/>
        <rFont val="Arial"/>
        <family val="2"/>
      </rPr>
      <t xml:space="preserve"> Summer Food Service Program. Enter numbers by site. If you will be sponsoning the SFSP for the first time in the Summer of 2020 use estimated numbers, if you previously sponsored a SFSP use actual numbers from 2019.</t>
    </r>
  </si>
  <si>
    <r>
      <t xml:space="preserve">Enter information </t>
    </r>
    <r>
      <rPr>
        <b/>
        <u/>
        <sz val="10"/>
        <rFont val="Arial"/>
        <family val="2"/>
      </rPr>
      <t>only</t>
    </r>
    <r>
      <rPr>
        <sz val="10"/>
        <rFont val="Arial"/>
        <family val="2"/>
      </rPr>
      <t xml:space="preserve"> if you're have a </t>
    </r>
    <r>
      <rPr>
        <b/>
        <i/>
        <u/>
        <sz val="10"/>
        <rFont val="Arial"/>
        <family val="2"/>
      </rPr>
      <t>sponsoring</t>
    </r>
    <r>
      <rPr>
        <sz val="10"/>
        <rFont val="Arial"/>
        <family val="2"/>
      </rPr>
      <t xml:space="preserve"> CACFP "at risk" Dinner Program. Enter numbers by site. If you will be sponsoning the CACFP for the first time in 2020/2021 SY use estimated numbers, if you previously sponsored a CACFP use actual numbers from January 2019- December 2019.</t>
    </r>
  </si>
  <si>
    <t>(Columns C-X)School, Site Name, Site Data and Breakfast, Lunch and After School Snacks is pre-populated from SNEARS reimbursement data. This information is from January 2019- December 2019 - Excluding July and August)</t>
  </si>
  <si>
    <t xml:space="preserve">Other </t>
  </si>
  <si>
    <t>HOBOKEN BD OF ED</t>
  </si>
  <si>
    <t>01702210</t>
  </si>
  <si>
    <t>A. J. DEMAREST</t>
  </si>
  <si>
    <t>4th and Garden St., Hoboken</t>
  </si>
  <si>
    <t>HOBOKEN High School</t>
  </si>
  <si>
    <t>9th and Clinton St., Hoboken</t>
  </si>
  <si>
    <t>Hoboken Middle School</t>
  </si>
  <si>
    <t>158 Fourth Street, Hoboken</t>
  </si>
  <si>
    <t>JOSEPH F BRANDT NO 2</t>
  </si>
  <si>
    <t>9TH &amp; GARDENS ST., HOBOKEN</t>
  </si>
  <si>
    <t>SALVATORE R CALABRO NO 4</t>
  </si>
  <si>
    <t>524 PARK AVENUE, HOBOKEN</t>
  </si>
  <si>
    <t>THOMAS G. CONNORS</t>
  </si>
  <si>
    <t>201 MONROE STREET, HOBOKEN</t>
  </si>
  <si>
    <t>WALLACE NO 6</t>
  </si>
  <si>
    <t>1100 WILLOW AVENUE, HOBOKEN</t>
  </si>
  <si>
    <t>HOBOKEN BOE EARLY LEARNING CTR.</t>
  </si>
  <si>
    <t>310 JEFFERSON ST., HOBOKEN</t>
  </si>
  <si>
    <t>January</t>
  </si>
  <si>
    <t>February</t>
  </si>
  <si>
    <t>March</t>
  </si>
  <si>
    <t>April</t>
  </si>
  <si>
    <t>May</t>
  </si>
  <si>
    <t>June</t>
  </si>
  <si>
    <t>September</t>
  </si>
  <si>
    <t>October</t>
  </si>
  <si>
    <t>November</t>
  </si>
  <si>
    <t>December</t>
  </si>
  <si>
    <t>Hoboken High School</t>
  </si>
  <si>
    <t>Cafereria</t>
  </si>
  <si>
    <t>Beverage</t>
  </si>
  <si>
    <t>X</t>
  </si>
  <si>
    <t>Y</t>
  </si>
  <si>
    <t>9-12</t>
  </si>
  <si>
    <t>n/a</t>
  </si>
  <si>
    <t>6-8</t>
  </si>
  <si>
    <t>K-5</t>
  </si>
  <si>
    <t>Pk-K</t>
  </si>
  <si>
    <t>PkK-K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</si>
</sst>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000"/>
    <numFmt numFmtId="165" formatCode="[$-409]h:mm\ AM/PM;@"/>
    <numFmt numFmtId="166" formatCode="&quot;$&quot;#,##0.00"/>
    <numFmt numFmtId="167" formatCode="0.000"/>
    <numFmt numFmtId="168" formatCode="0.00;\-0.00;\-;@"/>
    <numFmt numFmtId="169" formatCode="#,##0.000"/>
    <numFmt numFmtId="170" formatCode="[$$-409]#,##0.00;[$$-409]\-#,##0.00"/>
    <numFmt numFmtId="171" formatCode="0_);\(0\)"/>
    <numFmt numFmtId="172" formatCode="\ mm\/dd\/yyyy"/>
    <numFmt numFmtId="173" formatCode="&quot;$&quot;#,##0.0000"/>
  </numFmts>
  <fonts count="75">
    <font>
      <sz val="10"/>
      <name val="Arial"/>
    </font>
    <font>
      <sz val="11"/>
      <color indexed="8"/>
      <name val="Calibri"/>
      <family val="2"/>
    </font>
    <font>
      <sz val="10"/>
      <name val="Arial"/>
      <family val="2"/>
    </font>
    <font>
      <b/>
      <sz val="12"/>
      <name val="Times New Roman"/>
      <family val="1"/>
    </font>
    <font>
      <sz val="12"/>
      <name val="Times New Roman"/>
      <family val="1"/>
    </font>
    <font>
      <b/>
      <sz val="16"/>
      <name val="Times New Roman"/>
      <family val="1"/>
    </font>
    <font>
      <sz val="16"/>
      <name val="Arial"/>
      <family val="2"/>
    </font>
    <font>
      <sz val="10"/>
      <name val="Times New Roman"/>
      <family val="1"/>
    </font>
    <font>
      <u val="doubleAccounting"/>
      <sz val="12"/>
      <name val="Times New Roman"/>
      <family val="1"/>
    </font>
    <font>
      <sz val="11"/>
      <name val="Times New Roman"/>
      <family val="1"/>
    </font>
    <font>
      <b/>
      <sz val="11"/>
      <name val="Times New Roman"/>
      <family val="1"/>
    </font>
    <font>
      <b/>
      <sz val="10"/>
      <name val="Times New Roman"/>
      <family val="1"/>
    </font>
    <font>
      <b/>
      <vertAlign val="superscript"/>
      <sz val="10"/>
      <name val="Times New Roman"/>
      <family val="1"/>
    </font>
    <font>
      <sz val="10"/>
      <name val="Arial"/>
      <family val="2"/>
    </font>
    <font>
      <sz val="10"/>
      <color indexed="8"/>
      <name val="Times New Roman"/>
      <family val="1"/>
    </font>
    <font>
      <sz val="10"/>
      <color indexed="8"/>
      <name val="Calibri"/>
      <family val="2"/>
    </font>
    <font>
      <sz val="8"/>
      <name val="Verdana"/>
      <family val="2"/>
    </font>
    <font>
      <b/>
      <sz val="14"/>
      <name val="Times New Roman"/>
      <family val="1"/>
    </font>
    <font>
      <b/>
      <sz val="16"/>
      <color indexed="8"/>
      <name val="Calibri"/>
      <family val="2"/>
    </font>
    <font>
      <b/>
      <sz val="14"/>
      <color indexed="8"/>
      <name val="Times New Roman"/>
      <family val="1"/>
    </font>
    <font>
      <b/>
      <sz val="10"/>
      <color indexed="8"/>
      <name val="Times New Roman"/>
      <family val="1"/>
    </font>
    <font>
      <b/>
      <i/>
      <u/>
      <sz val="10"/>
      <name val="Times New Roman"/>
      <family val="1"/>
    </font>
    <font>
      <b/>
      <sz val="10"/>
      <color indexed="8"/>
      <name val="Calibri"/>
      <family val="2"/>
    </font>
    <font>
      <sz val="9"/>
      <name val="Times New Roman"/>
      <family val="1"/>
    </font>
    <font>
      <sz val="9"/>
      <color indexed="8"/>
      <name val="Calibri"/>
      <family val="2"/>
    </font>
    <font>
      <b/>
      <sz val="9"/>
      <name val="Times New Roman"/>
      <family val="1"/>
    </font>
    <font>
      <sz val="11"/>
      <color theme="1"/>
      <name val="Calibri"/>
      <family val="2"/>
      <scheme val="minor"/>
    </font>
    <font>
      <b/>
      <sz val="10"/>
      <color indexed="8"/>
      <name val="Cambria"/>
      <family val="1"/>
    </font>
    <font>
      <b/>
      <sz val="10"/>
      <name val="Cambria"/>
      <family val="1"/>
    </font>
    <font>
      <b/>
      <sz val="10"/>
      <name val="Arial"/>
      <family val="2"/>
    </font>
    <font>
      <b/>
      <sz val="12"/>
      <name val="Arial"/>
      <family val="2"/>
    </font>
    <font>
      <b/>
      <sz val="12"/>
      <color indexed="8"/>
      <name val="Times New Roman"/>
      <family val="1"/>
    </font>
    <font>
      <b/>
      <u/>
      <sz val="10"/>
      <name val="Verdana"/>
      <family val="2"/>
    </font>
    <font>
      <u/>
      <sz val="10"/>
      <name val="Verdana"/>
      <family val="2"/>
    </font>
    <font>
      <sz val="14"/>
      <name val="Times New Roman"/>
      <family val="1"/>
    </font>
    <font>
      <sz val="8"/>
      <color rgb="FF000000"/>
      <name val="Segoe UI"/>
      <family val="2"/>
    </font>
    <font>
      <b/>
      <sz val="14"/>
      <name val="Arial"/>
      <family val="2"/>
    </font>
    <font>
      <sz val="14"/>
      <name val="Arial"/>
      <family val="2"/>
    </font>
    <font>
      <b/>
      <sz val="11"/>
      <name val="Arial"/>
      <family val="2"/>
    </font>
    <font>
      <b/>
      <sz val="11"/>
      <color theme="1"/>
      <name val="Arial"/>
      <family val="2"/>
    </font>
    <font>
      <b/>
      <sz val="9"/>
      <name val="Arial MT"/>
    </font>
    <font>
      <sz val="11"/>
      <name val="Arial"/>
      <family val="2"/>
    </font>
    <font>
      <b/>
      <i/>
      <sz val="10"/>
      <name val="Arial"/>
      <family val="2"/>
    </font>
    <font>
      <b/>
      <i/>
      <sz val="12"/>
      <name val="Arial"/>
      <family val="2"/>
    </font>
    <font>
      <b/>
      <sz val="12"/>
      <color theme="1"/>
      <name val="Calibri"/>
      <family val="2"/>
      <scheme val="minor"/>
    </font>
    <font>
      <sz val="12"/>
      <name val="Arial"/>
      <family val="2"/>
    </font>
    <font>
      <sz val="10"/>
      <color indexed="8"/>
      <name val="Arial"/>
      <family val="2"/>
    </font>
    <font>
      <b/>
      <sz val="11"/>
      <color indexed="8"/>
      <name val="Times New Roman"/>
      <family val="1"/>
    </font>
    <font>
      <b/>
      <u/>
      <sz val="12"/>
      <name val="Arial"/>
      <family val="2"/>
    </font>
    <font>
      <b/>
      <u/>
      <sz val="10"/>
      <name val="Arial"/>
      <family val="2"/>
    </font>
    <font>
      <b/>
      <sz val="11"/>
      <name val="Arial Narrow"/>
      <family val="2"/>
    </font>
    <font>
      <b/>
      <sz val="10"/>
      <name val="Arial Narrow"/>
      <family val="2"/>
    </font>
    <font>
      <sz val="11"/>
      <name val="Arial Narrow"/>
      <family val="2"/>
    </font>
    <font>
      <b/>
      <sz val="12"/>
      <name val="Arial Narrow"/>
      <family val="2"/>
    </font>
    <font>
      <sz val="16"/>
      <name val="Arial Narrow"/>
      <family val="2"/>
    </font>
    <font>
      <b/>
      <sz val="11"/>
      <color rgb="FF0070C0"/>
      <name val="Arial Narrow"/>
      <family val="2"/>
    </font>
    <font>
      <sz val="11"/>
      <color rgb="FF0070C0"/>
      <name val="Arial Narrow"/>
      <family val="2"/>
    </font>
    <font>
      <b/>
      <u/>
      <sz val="16"/>
      <name val="Arial Narrow"/>
      <family val="2"/>
    </font>
    <font>
      <b/>
      <sz val="11"/>
      <color theme="1"/>
      <name val="Calibri"/>
      <family val="2"/>
      <scheme val="minor"/>
    </font>
    <font>
      <b/>
      <sz val="11"/>
      <color theme="1"/>
      <name val="Arial Narrow"/>
      <family val="2"/>
    </font>
    <font>
      <b/>
      <sz val="11"/>
      <color rgb="FFFF0000"/>
      <name val="Arial"/>
      <family val="2"/>
    </font>
    <font>
      <b/>
      <sz val="14"/>
      <color theme="1"/>
      <name val="Arial Narrow"/>
      <family val="2"/>
    </font>
    <font>
      <sz val="12"/>
      <color theme="1"/>
      <name val="Arial Narrow"/>
      <family val="2"/>
    </font>
    <font>
      <sz val="10"/>
      <name val="Arial Narrow"/>
      <family val="2"/>
    </font>
    <font>
      <sz val="10"/>
      <color rgb="FF0070C0"/>
      <name val="Arial Narrow"/>
      <family val="2"/>
    </font>
    <font>
      <b/>
      <sz val="10"/>
      <color rgb="FF0070C0"/>
      <name val="Arial Narrow"/>
      <family val="2"/>
    </font>
    <font>
      <b/>
      <sz val="9"/>
      <name val="Arial Narrow"/>
      <family val="2"/>
    </font>
    <font>
      <sz val="12"/>
      <name val="Arial Narrow"/>
      <family val="2"/>
    </font>
    <font>
      <b/>
      <u/>
      <sz val="12"/>
      <name val="Arial Narrow"/>
      <family val="2"/>
    </font>
    <font>
      <b/>
      <i/>
      <u/>
      <sz val="10"/>
      <name val="Arial"/>
      <family val="2"/>
    </font>
    <font>
      <sz val="9"/>
      <name val="Arial"/>
      <family val="2"/>
    </font>
    <font>
      <sz val="10"/>
      <color rgb="FF0070C0"/>
      <name val="Arial"/>
      <family val="2"/>
    </font>
    <font>
      <b/>
      <sz val="9"/>
      <color indexed="8"/>
      <name val="Arial Narrow"/>
      <family val="2"/>
    </font>
    <font>
      <b/>
      <sz val="10"/>
      <color indexed="8"/>
      <name val="Arial Narrow"/>
      <family val="2"/>
    </font>
    <font>
      <sz val="9"/>
      <color theme="1"/>
      <name val="Arial Narrow"/>
      <family val="2"/>
    </font>
  </fonts>
  <fills count="17">
    <fill>
      <patternFill patternType="none"/>
    </fill>
    <fill>
      <patternFill patternType="gray125"/>
    </fill>
    <fill>
      <patternFill patternType="solid">
        <fgColor indexed="31"/>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6" tint="0.79998168889431442"/>
        <bgColor indexed="64"/>
      </patternFill>
    </fill>
    <fill>
      <patternFill patternType="solid">
        <fgColor theme="7" tint="0.59999389629810485"/>
        <bgColor indexed="64"/>
      </patternFill>
    </fill>
  </fills>
  <borders count="5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theme="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right style="medium">
        <color indexed="64"/>
      </right>
      <top/>
      <bottom/>
      <diagonal/>
    </border>
  </borders>
  <cellStyleXfs count="9">
    <xf numFmtId="0" fontId="0" fillId="0" borderId="0"/>
    <xf numFmtId="0" fontId="26" fillId="2" borderId="0" applyNumberFormat="0" applyBorder="0" applyAlignment="0" applyProtection="0"/>
    <xf numFmtId="0" fontId="1" fillId="2" borderId="0" applyNumberFormat="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46" fillId="0" borderId="0">
      <alignment vertical="top"/>
    </xf>
  </cellStyleXfs>
  <cellXfs count="442">
    <xf numFmtId="0" fontId="0" fillId="0" borderId="0" xfId="0"/>
    <xf numFmtId="0" fontId="4" fillId="0" borderId="0" xfId="0" applyFont="1"/>
    <xf numFmtId="0" fontId="7" fillId="0" borderId="0" xfId="0" applyFont="1"/>
    <xf numFmtId="0" fontId="3" fillId="0" borderId="0" xfId="0" applyFont="1" applyAlignment="1">
      <alignment horizontal="right"/>
    </xf>
    <xf numFmtId="0" fontId="4" fillId="0" borderId="0" xfId="0" applyFont="1" applyFill="1" applyBorder="1" applyAlignment="1">
      <alignment horizontal="left"/>
    </xf>
    <xf numFmtId="44" fontId="4" fillId="0" borderId="0" xfId="4" applyFont="1"/>
    <xf numFmtId="0" fontId="4" fillId="0" borderId="0" xfId="0" applyFont="1" applyFill="1"/>
    <xf numFmtId="0" fontId="0" fillId="0" borderId="0" xfId="0" applyProtection="1">
      <protection locked="0"/>
    </xf>
    <xf numFmtId="0" fontId="22" fillId="0" borderId="0" xfId="0" applyFont="1" applyProtection="1">
      <protection locked="0"/>
    </xf>
    <xf numFmtId="0" fontId="23" fillId="0" borderId="2" xfId="6" applyFont="1" applyFill="1" applyBorder="1" applyProtection="1">
      <protection locked="0"/>
    </xf>
    <xf numFmtId="49" fontId="7" fillId="0" borderId="34" xfId="6" applyNumberFormat="1" applyFont="1" applyFill="1" applyBorder="1" applyProtection="1">
      <protection locked="0"/>
    </xf>
    <xf numFmtId="0" fontId="7" fillId="0" borderId="31" xfId="6" applyFont="1" applyFill="1" applyBorder="1" applyProtection="1">
      <protection locked="0"/>
    </xf>
    <xf numFmtId="0" fontId="7" fillId="0" borderId="37" xfId="6" applyFont="1" applyFill="1" applyBorder="1" applyProtection="1">
      <protection locked="0"/>
    </xf>
    <xf numFmtId="0" fontId="0" fillId="0" borderId="32" xfId="0" applyBorder="1" applyProtection="1">
      <protection locked="0"/>
    </xf>
    <xf numFmtId="0" fontId="7" fillId="0" borderId="2" xfId="6" applyFont="1" applyFill="1" applyBorder="1" applyProtection="1">
      <protection locked="0"/>
    </xf>
    <xf numFmtId="1" fontId="7" fillId="0" borderId="2" xfId="6" applyNumberFormat="1" applyFont="1" applyFill="1" applyBorder="1" applyProtection="1">
      <protection locked="0"/>
    </xf>
    <xf numFmtId="165" fontId="23" fillId="0" borderId="2" xfId="6" applyNumberFormat="1" applyFont="1" applyFill="1" applyBorder="1" applyProtection="1">
      <protection locked="0"/>
    </xf>
    <xf numFmtId="165" fontId="7" fillId="0" borderId="21" xfId="6" applyNumberFormat="1" applyFont="1" applyFill="1" applyBorder="1" applyProtection="1">
      <protection locked="0"/>
    </xf>
    <xf numFmtId="0" fontId="7" fillId="0" borderId="5" xfId="6" applyFont="1" applyFill="1" applyBorder="1" applyProtection="1">
      <protection locked="0"/>
    </xf>
    <xf numFmtId="0" fontId="0" fillId="0" borderId="21" xfId="0" applyBorder="1" applyProtection="1">
      <protection locked="0"/>
    </xf>
    <xf numFmtId="0" fontId="24" fillId="0" borderId="0" xfId="0" applyFont="1" applyProtection="1">
      <protection locked="0"/>
    </xf>
    <xf numFmtId="0" fontId="7" fillId="0" borderId="27" xfId="6" applyFont="1" applyFill="1" applyBorder="1" applyProtection="1">
      <protection locked="0"/>
    </xf>
    <xf numFmtId="1" fontId="7" fillId="0" borderId="27" xfId="6" applyNumberFormat="1" applyFont="1" applyFill="1" applyBorder="1" applyProtection="1">
      <protection locked="0"/>
    </xf>
    <xf numFmtId="165" fontId="23" fillId="0" borderId="27" xfId="6" applyNumberFormat="1" applyFont="1" applyFill="1" applyBorder="1" applyProtection="1">
      <protection locked="0"/>
    </xf>
    <xf numFmtId="165" fontId="7" fillId="0" borderId="22" xfId="6" applyNumberFormat="1" applyFont="1" applyFill="1" applyBorder="1" applyProtection="1">
      <protection locked="0"/>
    </xf>
    <xf numFmtId="0" fontId="7" fillId="0" borderId="33" xfId="6" applyFont="1" applyFill="1" applyBorder="1" applyProtection="1">
      <protection locked="0"/>
    </xf>
    <xf numFmtId="0" fontId="0" fillId="0" borderId="38" xfId="0" applyBorder="1" applyProtection="1">
      <protection locked="0"/>
    </xf>
    <xf numFmtId="0" fontId="25" fillId="0" borderId="20" xfId="6" applyFont="1" applyFill="1" applyBorder="1" applyAlignment="1" applyProtection="1">
      <alignment horizontal="left"/>
      <protection locked="0"/>
    </xf>
    <xf numFmtId="0" fontId="23" fillId="3" borderId="20" xfId="6" applyFont="1" applyFill="1" applyBorder="1" applyProtection="1">
      <protection locked="0"/>
    </xf>
    <xf numFmtId="0" fontId="23" fillId="3" borderId="16" xfId="6" applyFont="1" applyFill="1" applyBorder="1" applyProtection="1">
      <protection locked="0"/>
    </xf>
    <xf numFmtId="0" fontId="24" fillId="3" borderId="20" xfId="0" applyFont="1" applyFill="1" applyBorder="1" applyProtection="1">
      <protection locked="0"/>
    </xf>
    <xf numFmtId="0" fontId="12" fillId="0" borderId="0" xfId="6" applyFont="1" applyFill="1" applyBorder="1" applyProtection="1">
      <protection locked="0"/>
    </xf>
    <xf numFmtId="0" fontId="2" fillId="0" borderId="0" xfId="6" applyProtection="1">
      <protection locked="0"/>
    </xf>
    <xf numFmtId="0" fontId="9" fillId="0" borderId="0" xfId="6" applyFont="1" applyFill="1" applyBorder="1" applyProtection="1">
      <protection locked="0"/>
    </xf>
    <xf numFmtId="0" fontId="0" fillId="0" borderId="0" xfId="0" applyAlignment="1">
      <alignment wrapText="1"/>
    </xf>
    <xf numFmtId="0" fontId="29" fillId="0" borderId="0" xfId="0" applyFont="1" applyAlignment="1">
      <alignment horizontal="center" textRotation="90" wrapText="1"/>
    </xf>
    <xf numFmtId="44" fontId="8" fillId="0" borderId="0" xfId="0" applyNumberFormat="1" applyFont="1" applyFill="1" applyBorder="1" applyAlignment="1">
      <alignment horizontal="center"/>
    </xf>
    <xf numFmtId="44" fontId="31" fillId="7" borderId="20" xfId="1" applyNumberFormat="1" applyFont="1" applyFill="1" applyBorder="1" applyAlignment="1" applyProtection="1">
      <alignment horizontal="center"/>
    </xf>
    <xf numFmtId="44" fontId="31" fillId="7" borderId="20" xfId="1" applyNumberFormat="1" applyFont="1" applyFill="1" applyBorder="1" applyAlignment="1" applyProtection="1">
      <alignment horizontal="center" wrapText="1"/>
    </xf>
    <xf numFmtId="0" fontId="31" fillId="7" borderId="20" xfId="1" applyFont="1" applyFill="1" applyBorder="1" applyAlignment="1" applyProtection="1">
      <alignment horizontal="center" wrapText="1"/>
    </xf>
    <xf numFmtId="0" fontId="3" fillId="7" borderId="20" xfId="0" applyFont="1" applyFill="1" applyBorder="1" applyAlignment="1">
      <alignment horizontal="center" wrapText="1"/>
    </xf>
    <xf numFmtId="0" fontId="3" fillId="7" borderId="20" xfId="0" applyFont="1" applyFill="1" applyBorder="1" applyAlignment="1">
      <alignment horizontal="center"/>
    </xf>
    <xf numFmtId="0" fontId="3" fillId="0" borderId="8" xfId="0" applyFont="1" applyBorder="1" applyAlignment="1" applyProtection="1">
      <alignment horizontal="center"/>
    </xf>
    <xf numFmtId="0" fontId="9" fillId="0" borderId="30" xfId="0" applyFont="1" applyBorder="1" applyProtection="1">
      <protection locked="0"/>
    </xf>
    <xf numFmtId="0" fontId="9" fillId="0" borderId="31" xfId="0" applyFont="1" applyBorder="1" applyProtection="1">
      <protection locked="0"/>
    </xf>
    <xf numFmtId="44" fontId="9" fillId="0" borderId="31" xfId="4" applyFont="1" applyBorder="1" applyProtection="1">
      <protection locked="0"/>
    </xf>
    <xf numFmtId="43" fontId="9" fillId="0" borderId="31" xfId="0" applyNumberFormat="1" applyFont="1" applyBorder="1" applyProtection="1">
      <protection locked="0"/>
    </xf>
    <xf numFmtId="44" fontId="9" fillId="0" borderId="31" xfId="4" applyFont="1" applyBorder="1"/>
    <xf numFmtId="0" fontId="9" fillId="0" borderId="32" xfId="0" applyFont="1" applyBorder="1"/>
    <xf numFmtId="0" fontId="9" fillId="0" borderId="6" xfId="0" applyFont="1" applyBorder="1" applyProtection="1">
      <protection locked="0"/>
    </xf>
    <xf numFmtId="0" fontId="9" fillId="0" borderId="2" xfId="0" applyFont="1" applyBorder="1" applyProtection="1">
      <protection locked="0"/>
    </xf>
    <xf numFmtId="44" fontId="9" fillId="0" borderId="2" xfId="4" applyFont="1" applyBorder="1" applyProtection="1">
      <protection locked="0"/>
    </xf>
    <xf numFmtId="43" fontId="9" fillId="0" borderId="2" xfId="0" applyNumberFormat="1" applyFont="1" applyBorder="1" applyProtection="1">
      <protection locked="0"/>
    </xf>
    <xf numFmtId="0" fontId="9" fillId="0" borderId="21" xfId="0" applyFont="1" applyBorder="1"/>
    <xf numFmtId="0" fontId="9" fillId="0" borderId="7" xfId="0" applyFont="1" applyBorder="1" applyProtection="1">
      <protection locked="0"/>
    </xf>
    <xf numFmtId="0" fontId="9" fillId="0" borderId="27" xfId="0" applyFont="1" applyBorder="1" applyProtection="1">
      <protection locked="0"/>
    </xf>
    <xf numFmtId="44" fontId="9" fillId="0" borderId="27" xfId="4" applyFont="1" applyBorder="1" applyProtection="1">
      <protection locked="0"/>
    </xf>
    <xf numFmtId="43" fontId="9" fillId="0" borderId="27" xfId="0" applyNumberFormat="1" applyFont="1" applyBorder="1" applyProtection="1">
      <protection locked="0"/>
    </xf>
    <xf numFmtId="0" fontId="9" fillId="0" borderId="22" xfId="0" applyFont="1" applyBorder="1"/>
    <xf numFmtId="0" fontId="0" fillId="0" borderId="0" xfId="0" applyAlignment="1">
      <alignment vertical="top" wrapText="1"/>
    </xf>
    <xf numFmtId="0" fontId="0" fillId="0" borderId="0" xfId="0" applyAlignment="1">
      <alignment horizontal="left" vertical="top" wrapText="1"/>
    </xf>
    <xf numFmtId="0" fontId="32"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49" fontId="30" fillId="0" borderId="0" xfId="0" applyNumberFormat="1" applyFont="1"/>
    <xf numFmtId="49" fontId="37" fillId="0" borderId="0" xfId="0" applyNumberFormat="1" applyFont="1"/>
    <xf numFmtId="49" fontId="0" fillId="0" borderId="0" xfId="0" applyNumberFormat="1"/>
    <xf numFmtId="49" fontId="38" fillId="0" borderId="0" xfId="0" applyNumberFormat="1" applyFont="1"/>
    <xf numFmtId="49" fontId="38" fillId="0" borderId="0" xfId="0" applyNumberFormat="1" applyFont="1" applyAlignment="1">
      <alignment horizontal="center"/>
    </xf>
    <xf numFmtId="49" fontId="29" fillId="0" borderId="0" xfId="0" applyNumberFormat="1" applyFont="1" applyAlignment="1">
      <alignment horizontal="center"/>
    </xf>
    <xf numFmtId="49" fontId="38" fillId="0" borderId="2" xfId="0" applyNumberFormat="1" applyFont="1" applyBorder="1"/>
    <xf numFmtId="2" fontId="39" fillId="0" borderId="2" xfId="0" applyNumberFormat="1" applyFont="1" applyBorder="1" applyAlignment="1">
      <alignment horizontal="center"/>
    </xf>
    <xf numFmtId="167" fontId="38" fillId="0" borderId="2" xfId="0" applyNumberFormat="1" applyFont="1" applyFill="1" applyBorder="1" applyAlignment="1">
      <alignment horizontal="center"/>
    </xf>
    <xf numFmtId="167" fontId="38" fillId="0" borderId="2" xfId="4" applyNumberFormat="1" applyFont="1" applyBorder="1" applyAlignment="1">
      <alignment horizontal="center"/>
    </xf>
    <xf numFmtId="2" fontId="38" fillId="0" borderId="2" xfId="4" applyNumberFormat="1" applyFont="1" applyBorder="1" applyAlignment="1">
      <alignment horizontal="center"/>
    </xf>
    <xf numFmtId="44" fontId="40" fillId="0" borderId="0" xfId="4" quotePrefix="1" applyFont="1" applyBorder="1" applyProtection="1"/>
    <xf numFmtId="49" fontId="41" fillId="0" borderId="0" xfId="0" applyNumberFormat="1" applyFont="1"/>
    <xf numFmtId="49" fontId="2" fillId="0" borderId="0" xfId="0" applyNumberFormat="1" applyFont="1"/>
    <xf numFmtId="49" fontId="36" fillId="0" borderId="0" xfId="0" applyNumberFormat="1" applyFont="1"/>
    <xf numFmtId="14" fontId="42" fillId="0" borderId="0" xfId="0" applyNumberFormat="1" applyFont="1"/>
    <xf numFmtId="49" fontId="43" fillId="0" borderId="0" xfId="0" applyNumberFormat="1" applyFont="1"/>
    <xf numFmtId="44" fontId="9" fillId="0" borderId="31" xfId="4" applyFont="1" applyBorder="1" applyProtection="1"/>
    <xf numFmtId="44" fontId="9" fillId="0" borderId="2" xfId="4" applyFont="1" applyBorder="1" applyProtection="1"/>
    <xf numFmtId="44" fontId="9" fillId="0" borderId="2" xfId="4" applyNumberFormat="1" applyFont="1" applyBorder="1" applyProtection="1"/>
    <xf numFmtId="44" fontId="9" fillId="0" borderId="27" xfId="4" applyNumberFormat="1" applyFont="1" applyBorder="1" applyProtection="1"/>
    <xf numFmtId="0" fontId="2" fillId="0" borderId="0" xfId="0" applyFont="1" applyProtection="1">
      <protection locked="0"/>
    </xf>
    <xf numFmtId="1" fontId="7" fillId="0" borderId="25" xfId="6" applyNumberFormat="1" applyFont="1" applyFill="1" applyBorder="1" applyProtection="1">
      <protection locked="0"/>
    </xf>
    <xf numFmtId="0" fontId="7" fillId="0" borderId="25" xfId="6" applyFont="1" applyFill="1" applyBorder="1" applyProtection="1">
      <protection locked="0"/>
    </xf>
    <xf numFmtId="165" fontId="23" fillId="0" borderId="25" xfId="6" applyNumberFormat="1" applyFont="1" applyFill="1" applyBorder="1" applyProtection="1">
      <protection locked="0"/>
    </xf>
    <xf numFmtId="165" fontId="23" fillId="0" borderId="26" xfId="6" applyNumberFormat="1" applyFont="1" applyFill="1" applyBorder="1" applyProtection="1">
      <protection locked="0"/>
    </xf>
    <xf numFmtId="0" fontId="2" fillId="0" borderId="0" xfId="0" applyFont="1" applyAlignment="1">
      <alignment horizontal="left" vertical="top" wrapText="1"/>
    </xf>
    <xf numFmtId="0" fontId="2" fillId="0" borderId="0" xfId="0" applyFont="1" applyAlignment="1">
      <alignment vertical="top" wrapText="1"/>
    </xf>
    <xf numFmtId="49" fontId="38" fillId="0" borderId="2" xfId="0" applyNumberFormat="1" applyFont="1" applyBorder="1" applyAlignment="1">
      <alignment horizontal="center"/>
    </xf>
    <xf numFmtId="2" fontId="38" fillId="0" borderId="2" xfId="0" applyNumberFormat="1" applyFont="1" applyBorder="1" applyAlignment="1">
      <alignment horizontal="center"/>
    </xf>
    <xf numFmtId="0" fontId="44" fillId="10" borderId="2" xfId="0" applyFont="1" applyFill="1" applyBorder="1" applyAlignment="1">
      <alignment horizontal="center"/>
    </xf>
    <xf numFmtId="0" fontId="44" fillId="10" borderId="2" xfId="0" applyNumberFormat="1" applyFont="1" applyFill="1" applyBorder="1" applyAlignment="1">
      <alignment horizontal="center" vertical="center" wrapText="1"/>
    </xf>
    <xf numFmtId="0" fontId="44" fillId="10" borderId="2" xfId="0" applyFont="1" applyFill="1" applyBorder="1" applyAlignment="1">
      <alignment horizontal="center" vertical="center" wrapText="1"/>
    </xf>
    <xf numFmtId="0" fontId="0" fillId="0" borderId="2" xfId="0" applyBorder="1" applyAlignment="1">
      <alignment wrapText="1"/>
    </xf>
    <xf numFmtId="0" fontId="44" fillId="0" borderId="2" xfId="0" applyNumberFormat="1" applyFont="1" applyBorder="1" applyAlignment="1">
      <alignment horizontal="center" wrapText="1"/>
    </xf>
    <xf numFmtId="0" fontId="44" fillId="0" borderId="2" xfId="0" applyFont="1" applyBorder="1" applyAlignment="1">
      <alignment horizontal="center"/>
    </xf>
    <xf numFmtId="0" fontId="45" fillId="0" borderId="0" xfId="0" applyFont="1"/>
    <xf numFmtId="169" fontId="38" fillId="0" borderId="2" xfId="0" applyNumberFormat="1" applyFont="1" applyFill="1" applyBorder="1" applyAlignment="1">
      <alignment horizontal="center"/>
    </xf>
    <xf numFmtId="49" fontId="41" fillId="0" borderId="0" xfId="0" applyNumberFormat="1" applyFont="1" applyBorder="1"/>
    <xf numFmtId="0" fontId="11" fillId="0" borderId="29" xfId="6" applyFont="1" applyFill="1" applyBorder="1" applyAlignment="1" applyProtection="1">
      <alignment horizontal="center" vertical="center" wrapText="1"/>
      <protection locked="0"/>
    </xf>
    <xf numFmtId="0" fontId="0" fillId="0" borderId="0" xfId="0" applyAlignment="1">
      <alignment vertical="top"/>
    </xf>
    <xf numFmtId="0" fontId="0" fillId="0" borderId="0" xfId="0" applyAlignment="1">
      <alignment textRotation="90"/>
    </xf>
    <xf numFmtId="170" fontId="0" fillId="0" borderId="0" xfId="0" applyNumberFormat="1" applyAlignment="1">
      <alignment vertical="top"/>
    </xf>
    <xf numFmtId="171" fontId="0" fillId="0" borderId="0" xfId="0" applyNumberFormat="1" applyAlignment="1">
      <alignment vertical="top"/>
    </xf>
    <xf numFmtId="172" fontId="0" fillId="0" borderId="0" xfId="0" applyNumberFormat="1" applyAlignment="1">
      <alignment vertical="top"/>
    </xf>
    <xf numFmtId="0" fontId="2" fillId="0" borderId="0" xfId="0" applyFont="1" applyAlignment="1">
      <alignment vertical="top"/>
    </xf>
    <xf numFmtId="0" fontId="32" fillId="0" borderId="0" xfId="0" applyFont="1" applyAlignment="1">
      <alignment vertical="top" wrapText="1"/>
    </xf>
    <xf numFmtId="0" fontId="2" fillId="0" borderId="51" xfId="0" applyFont="1" applyBorder="1" applyAlignment="1">
      <alignment vertical="top" wrapText="1"/>
    </xf>
    <xf numFmtId="0" fontId="2" fillId="0" borderId="52" xfId="0" applyFont="1" applyBorder="1" applyAlignment="1">
      <alignment vertical="top" wrapText="1"/>
    </xf>
    <xf numFmtId="0" fontId="48" fillId="0" borderId="52" xfId="0" applyFont="1" applyBorder="1" applyAlignment="1">
      <alignment vertical="top" wrapText="1"/>
    </xf>
    <xf numFmtId="0" fontId="33" fillId="11" borderId="52" xfId="0" applyFont="1" applyFill="1" applyBorder="1" applyAlignment="1">
      <alignment vertical="top" wrapText="1"/>
    </xf>
    <xf numFmtId="0" fontId="2" fillId="11" borderId="52" xfId="0" applyFont="1" applyFill="1" applyBorder="1" applyAlignment="1">
      <alignment vertical="top" wrapText="1"/>
    </xf>
    <xf numFmtId="0" fontId="0" fillId="11" borderId="52" xfId="0" applyFill="1" applyBorder="1" applyAlignment="1">
      <alignment vertical="top" wrapText="1"/>
    </xf>
    <xf numFmtId="0" fontId="0" fillId="11" borderId="52" xfId="0" applyFill="1" applyBorder="1" applyAlignment="1">
      <alignment horizontal="left" vertical="top" wrapText="1"/>
    </xf>
    <xf numFmtId="0" fontId="2" fillId="0" borderId="53" xfId="0" applyFont="1" applyBorder="1" applyAlignment="1">
      <alignment vertical="top" wrapText="1"/>
    </xf>
    <xf numFmtId="0" fontId="2" fillId="0" borderId="0" xfId="0" applyFont="1" applyFill="1" applyAlignment="1">
      <alignment horizontal="left" vertical="top" wrapText="1"/>
    </xf>
    <xf numFmtId="0" fontId="0" fillId="0" borderId="0" xfId="0" applyFill="1"/>
    <xf numFmtId="168" fontId="7" fillId="0" borderId="10" xfId="6" applyNumberFormat="1" applyFont="1" applyFill="1" applyBorder="1" applyAlignment="1" applyProtection="1">
      <alignment horizontal="left"/>
    </xf>
    <xf numFmtId="166" fontId="52" fillId="0" borderId="0" xfId="0" applyNumberFormat="1" applyFont="1"/>
    <xf numFmtId="0" fontId="52" fillId="0" borderId="0" xfId="0" applyFont="1"/>
    <xf numFmtId="0" fontId="52" fillId="0" borderId="0" xfId="0" applyFont="1" applyBorder="1" applyAlignment="1">
      <alignment wrapText="1"/>
    </xf>
    <xf numFmtId="0" fontId="52" fillId="0" borderId="0" xfId="0" applyFont="1" applyAlignment="1">
      <alignment wrapText="1"/>
    </xf>
    <xf numFmtId="0" fontId="51" fillId="0" borderId="0" xfId="0" applyFont="1" applyAlignment="1">
      <alignment vertical="center" wrapText="1"/>
    </xf>
    <xf numFmtId="0" fontId="51" fillId="0" borderId="0" xfId="0" applyFont="1"/>
    <xf numFmtId="1" fontId="52" fillId="0" borderId="0" xfId="0" applyNumberFormat="1" applyFont="1"/>
    <xf numFmtId="1" fontId="52" fillId="0" borderId="0" xfId="0" applyNumberFormat="1" applyFont="1" applyBorder="1"/>
    <xf numFmtId="1" fontId="52" fillId="0" borderId="0" xfId="0" applyNumberFormat="1" applyFont="1" applyBorder="1" applyAlignment="1">
      <alignment horizontal="center"/>
    </xf>
    <xf numFmtId="1" fontId="52" fillId="0" borderId="0" xfId="0" applyNumberFormat="1" applyFont="1" applyAlignment="1">
      <alignment horizontal="center"/>
    </xf>
    <xf numFmtId="173" fontId="52" fillId="0" borderId="0" xfId="0" applyNumberFormat="1" applyFont="1"/>
    <xf numFmtId="166" fontId="51" fillId="0" borderId="31" xfId="0" applyNumberFormat="1" applyFont="1" applyBorder="1" applyAlignment="1" applyProtection="1">
      <alignment vertical="center" wrapText="1"/>
    </xf>
    <xf numFmtId="173" fontId="51" fillId="0" borderId="31" xfId="0" applyNumberFormat="1" applyFont="1" applyBorder="1" applyAlignment="1" applyProtection="1">
      <alignment vertical="center" wrapText="1"/>
    </xf>
    <xf numFmtId="173" fontId="51" fillId="0" borderId="32" xfId="0" applyNumberFormat="1" applyFont="1" applyBorder="1" applyAlignment="1" applyProtection="1">
      <alignment vertical="center" wrapText="1"/>
    </xf>
    <xf numFmtId="1" fontId="52" fillId="0" borderId="2" xfId="0" applyNumberFormat="1" applyFont="1" applyBorder="1" applyAlignment="1" applyProtection="1"/>
    <xf numFmtId="1" fontId="52" fillId="0" borderId="2" xfId="0" applyNumberFormat="1" applyFont="1" applyBorder="1"/>
    <xf numFmtId="166" fontId="52" fillId="0" borderId="2" xfId="0" applyNumberFormat="1" applyFont="1" applyBorder="1" applyProtection="1"/>
    <xf numFmtId="166" fontId="52" fillId="0" borderId="21" xfId="0" applyNumberFormat="1" applyFont="1" applyBorder="1" applyProtection="1"/>
    <xf numFmtId="1" fontId="55" fillId="0" borderId="2" xfId="0" applyNumberFormat="1" applyFont="1" applyBorder="1" applyAlignment="1">
      <alignment horizontal="center"/>
    </xf>
    <xf numFmtId="1" fontId="55" fillId="0" borderId="2" xfId="0" applyNumberFormat="1" applyFont="1" applyBorder="1" applyAlignment="1">
      <alignment horizontal="center" wrapText="1"/>
    </xf>
    <xf numFmtId="1" fontId="52" fillId="0" borderId="27" xfId="0" applyNumberFormat="1" applyFont="1" applyBorder="1" applyAlignment="1">
      <alignment horizontal="center"/>
    </xf>
    <xf numFmtId="1" fontId="50" fillId="0" borderId="27" xfId="0" applyNumberFormat="1" applyFont="1" applyBorder="1" applyAlignment="1">
      <alignment horizontal="right"/>
    </xf>
    <xf numFmtId="166" fontId="50" fillId="0" borderId="27" xfId="0" applyNumberFormat="1" applyFont="1" applyBorder="1" applyAlignment="1">
      <alignment horizontal="right"/>
    </xf>
    <xf numFmtId="166" fontId="50" fillId="0" borderId="22" xfId="0" applyNumberFormat="1" applyFont="1" applyBorder="1" applyAlignment="1">
      <alignment horizontal="right"/>
    </xf>
    <xf numFmtId="1" fontId="52" fillId="0" borderId="23" xfId="0" applyNumberFormat="1" applyFont="1" applyBorder="1" applyAlignment="1" applyProtection="1"/>
    <xf numFmtId="1" fontId="52" fillId="0" borderId="23" xfId="0" applyNumberFormat="1" applyFont="1" applyBorder="1"/>
    <xf numFmtId="166" fontId="52" fillId="0" borderId="23" xfId="0" applyNumberFormat="1" applyFont="1" applyBorder="1" applyProtection="1"/>
    <xf numFmtId="166" fontId="52" fillId="0" borderId="24" xfId="0" applyNumberFormat="1" applyFont="1" applyBorder="1" applyProtection="1"/>
    <xf numFmtId="166" fontId="53" fillId="0" borderId="27" xfId="0" applyNumberFormat="1" applyFont="1" applyBorder="1" applyProtection="1"/>
    <xf numFmtId="0" fontId="56" fillId="0" borderId="10" xfId="0" applyFont="1" applyBorder="1" applyAlignment="1">
      <alignment wrapText="1"/>
    </xf>
    <xf numFmtId="0" fontId="55" fillId="0" borderId="23" xfId="0" applyFont="1" applyBorder="1" applyAlignment="1">
      <alignment horizontal="right" wrapText="1"/>
    </xf>
    <xf numFmtId="0" fontId="56" fillId="0" borderId="6" xfId="0" applyFont="1" applyBorder="1" applyAlignment="1">
      <alignment wrapText="1"/>
    </xf>
    <xf numFmtId="0" fontId="56" fillId="0" borderId="2" xfId="0" applyFont="1" applyBorder="1" applyAlignment="1">
      <alignment wrapText="1"/>
    </xf>
    <xf numFmtId="0" fontId="55" fillId="0" borderId="2" xfId="0" applyFont="1" applyBorder="1" applyAlignment="1">
      <alignment horizontal="center" wrapText="1"/>
    </xf>
    <xf numFmtId="166" fontId="53" fillId="0" borderId="22" xfId="0" applyNumberFormat="1" applyFont="1" applyBorder="1" applyProtection="1"/>
    <xf numFmtId="0" fontId="39" fillId="0" borderId="0" xfId="0" applyFont="1" applyBorder="1" applyProtection="1"/>
    <xf numFmtId="0" fontId="58" fillId="0" borderId="0" xfId="0" applyFont="1" applyProtection="1"/>
    <xf numFmtId="0" fontId="59" fillId="0" borderId="11" xfId="0" applyFont="1" applyBorder="1" applyProtection="1"/>
    <xf numFmtId="0" fontId="59" fillId="0" borderId="11" xfId="0" applyFont="1" applyBorder="1" applyAlignment="1" applyProtection="1">
      <alignment horizontal="center"/>
    </xf>
    <xf numFmtId="0" fontId="59" fillId="12" borderId="6" xfId="0" applyFont="1" applyFill="1" applyBorder="1" applyProtection="1"/>
    <xf numFmtId="0" fontId="59" fillId="13" borderId="6" xfId="0" applyFont="1" applyFill="1" applyBorder="1" applyProtection="1"/>
    <xf numFmtId="0" fontId="59" fillId="0" borderId="6" xfId="0" applyFont="1" applyFill="1" applyBorder="1" applyProtection="1"/>
    <xf numFmtId="0" fontId="59" fillId="0" borderId="36" xfId="0" applyFont="1" applyBorder="1" applyAlignment="1" applyProtection="1">
      <alignment horizontal="center"/>
    </xf>
    <xf numFmtId="0" fontId="59" fillId="0" borderId="6" xfId="0" applyFont="1" applyBorder="1" applyProtection="1"/>
    <xf numFmtId="0" fontId="59" fillId="0" borderId="11" xfId="0" applyFont="1" applyFill="1" applyBorder="1" applyProtection="1"/>
    <xf numFmtId="0" fontId="58" fillId="0" borderId="11" xfId="0" applyFont="1" applyBorder="1" applyProtection="1"/>
    <xf numFmtId="0" fontId="39" fillId="0" borderId="6" xfId="0" applyFont="1" applyBorder="1" applyProtection="1"/>
    <xf numFmtId="0" fontId="39" fillId="0" borderId="6" xfId="0" applyFont="1" applyBorder="1" applyAlignment="1" applyProtection="1">
      <alignment horizontal="left" wrapText="1"/>
    </xf>
    <xf numFmtId="0" fontId="39" fillId="0" borderId="6" xfId="0" applyFont="1" applyBorder="1" applyAlignment="1" applyProtection="1">
      <alignment wrapText="1"/>
    </xf>
    <xf numFmtId="0" fontId="39" fillId="0" borderId="7" xfId="0" applyFont="1" applyBorder="1" applyProtection="1"/>
    <xf numFmtId="0" fontId="62" fillId="0" borderId="11" xfId="0" applyFont="1" applyBorder="1"/>
    <xf numFmtId="0" fontId="62" fillId="0" borderId="11" xfId="0" applyFont="1" applyBorder="1" applyAlignment="1">
      <alignment horizontal="center"/>
    </xf>
    <xf numFmtId="0" fontId="62" fillId="12" borderId="11" xfId="0" applyFont="1" applyFill="1" applyBorder="1"/>
    <xf numFmtId="0" fontId="62" fillId="13" borderId="11" xfId="0" applyFont="1" applyFill="1" applyBorder="1"/>
    <xf numFmtId="0" fontId="62" fillId="0" borderId="11" xfId="0" applyFont="1" applyFill="1" applyBorder="1"/>
    <xf numFmtId="0" fontId="62" fillId="0" borderId="13" xfId="0" applyFont="1" applyFill="1" applyBorder="1"/>
    <xf numFmtId="0" fontId="62" fillId="0" borderId="16" xfId="0" applyFont="1" applyBorder="1"/>
    <xf numFmtId="0" fontId="62" fillId="0" borderId="14" xfId="0" applyFont="1" applyBorder="1" applyAlignment="1">
      <alignment horizontal="center"/>
    </xf>
    <xf numFmtId="166" fontId="62" fillId="0" borderId="11" xfId="0" applyNumberFormat="1" applyFont="1" applyBorder="1"/>
    <xf numFmtId="166" fontId="62" fillId="7" borderId="11" xfId="0" applyNumberFormat="1" applyFont="1" applyFill="1" applyBorder="1"/>
    <xf numFmtId="0" fontId="62" fillId="0" borderId="0" xfId="0" applyFont="1"/>
    <xf numFmtId="0" fontId="62" fillId="0" borderId="0" xfId="0" applyFont="1" applyAlignment="1">
      <alignment horizontal="right" vertical="top"/>
    </xf>
    <xf numFmtId="0" fontId="62" fillId="0" borderId="0" xfId="0" applyFont="1" applyAlignment="1">
      <alignment horizontal="left" vertical="top"/>
    </xf>
    <xf numFmtId="0" fontId="7" fillId="0" borderId="39" xfId="6" applyFont="1" applyFill="1" applyBorder="1" applyProtection="1">
      <protection locked="0"/>
    </xf>
    <xf numFmtId="1" fontId="7" fillId="0" borderId="39" xfId="6" applyNumberFormat="1" applyFont="1" applyFill="1" applyBorder="1" applyProtection="1">
      <protection locked="0"/>
    </xf>
    <xf numFmtId="165" fontId="23" fillId="0" borderId="39" xfId="6" applyNumberFormat="1" applyFont="1" applyFill="1" applyBorder="1" applyProtection="1">
      <protection locked="0"/>
    </xf>
    <xf numFmtId="165" fontId="7" fillId="0" borderId="38" xfId="6" applyNumberFormat="1" applyFont="1" applyFill="1" applyBorder="1" applyProtection="1">
      <protection locked="0"/>
    </xf>
    <xf numFmtId="0" fontId="7" fillId="0" borderId="40" xfId="6" applyFont="1" applyFill="1" applyBorder="1" applyProtection="1">
      <protection locked="0"/>
    </xf>
    <xf numFmtId="0" fontId="63" fillId="0" borderId="0" xfId="0" applyFont="1"/>
    <xf numFmtId="166" fontId="7" fillId="0" borderId="31" xfId="5" applyNumberFormat="1" applyFont="1" applyFill="1" applyBorder="1" applyProtection="1">
      <protection locked="0"/>
    </xf>
    <xf numFmtId="1" fontId="7" fillId="0" borderId="31" xfId="5" applyNumberFormat="1" applyFont="1" applyFill="1" applyBorder="1" applyProtection="1"/>
    <xf numFmtId="166" fontId="7" fillId="0" borderId="2" xfId="5" applyNumberFormat="1" applyFont="1" applyFill="1" applyBorder="1" applyProtection="1">
      <protection locked="0"/>
    </xf>
    <xf numFmtId="1" fontId="7" fillId="0" borderId="2" xfId="5" applyNumberFormat="1" applyFont="1" applyFill="1" applyBorder="1" applyProtection="1"/>
    <xf numFmtId="166" fontId="63" fillId="0" borderId="31" xfId="0" applyNumberFormat="1" applyFont="1" applyBorder="1" applyProtection="1">
      <protection locked="0"/>
    </xf>
    <xf numFmtId="166" fontId="63" fillId="0" borderId="2" xfId="0" applyNumberFormat="1" applyFont="1" applyBorder="1" applyProtection="1">
      <protection locked="0"/>
    </xf>
    <xf numFmtId="166" fontId="51" fillId="0" borderId="18" xfId="0" applyNumberFormat="1" applyFont="1" applyBorder="1" applyProtection="1"/>
    <xf numFmtId="166" fontId="63" fillId="0" borderId="31" xfId="0" applyNumberFormat="1" applyFont="1" applyBorder="1" applyProtection="1"/>
    <xf numFmtId="166" fontId="63" fillId="0" borderId="2" xfId="0" applyNumberFormat="1" applyFont="1" applyBorder="1" applyProtection="1"/>
    <xf numFmtId="0" fontId="2" fillId="0" borderId="0" xfId="0" applyFont="1" applyAlignment="1">
      <alignment wrapText="1"/>
    </xf>
    <xf numFmtId="166" fontId="0" fillId="0" borderId="0" xfId="0" applyNumberFormat="1"/>
    <xf numFmtId="166" fontId="63" fillId="0" borderId="0" xfId="0" applyNumberFormat="1" applyFont="1"/>
    <xf numFmtId="166" fontId="63" fillId="0" borderId="0" xfId="0" applyNumberFormat="1" applyFont="1" applyAlignment="1">
      <alignment vertical="top"/>
    </xf>
    <xf numFmtId="1" fontId="0" fillId="0" borderId="0" xfId="0" applyNumberFormat="1"/>
    <xf numFmtId="0" fontId="51" fillId="0" borderId="0" xfId="0" applyFont="1" applyAlignment="1">
      <alignment horizontal="center" vertical="center"/>
    </xf>
    <xf numFmtId="166" fontId="51" fillId="0" borderId="27" xfId="0" applyNumberFormat="1" applyFont="1" applyBorder="1" applyProtection="1"/>
    <xf numFmtId="173" fontId="51" fillId="0" borderId="27" xfId="0" applyNumberFormat="1" applyFont="1" applyBorder="1" applyProtection="1"/>
    <xf numFmtId="173" fontId="51" fillId="0" borderId="22" xfId="0" applyNumberFormat="1" applyFont="1" applyBorder="1" applyProtection="1"/>
    <xf numFmtId="0" fontId="64" fillId="0" borderId="10" xfId="0" applyFont="1" applyBorder="1" applyAlignment="1">
      <alignment wrapText="1"/>
    </xf>
    <xf numFmtId="0" fontId="65" fillId="0" borderId="23" xfId="0" applyFont="1" applyBorder="1" applyAlignment="1">
      <alignment horizontal="right" wrapText="1"/>
    </xf>
    <xf numFmtId="1" fontId="63" fillId="0" borderId="23" xfId="0" applyNumberFormat="1" applyFont="1" applyBorder="1" applyAlignment="1" applyProtection="1"/>
    <xf numFmtId="1" fontId="63" fillId="0" borderId="23" xfId="0" applyNumberFormat="1" applyFont="1" applyBorder="1"/>
    <xf numFmtId="166" fontId="63" fillId="0" borderId="23" xfId="0" applyNumberFormat="1" applyFont="1" applyBorder="1" applyProtection="1"/>
    <xf numFmtId="166" fontId="63" fillId="0" borderId="24" xfId="0" applyNumberFormat="1" applyFont="1" applyBorder="1" applyProtection="1"/>
    <xf numFmtId="0" fontId="64" fillId="0" borderId="6" xfId="0" applyFont="1" applyBorder="1" applyAlignment="1">
      <alignment wrapText="1"/>
    </xf>
    <xf numFmtId="0" fontId="64" fillId="0" borderId="2" xfId="0" applyFont="1" applyBorder="1" applyAlignment="1">
      <alignment wrapText="1"/>
    </xf>
    <xf numFmtId="1" fontId="63" fillId="0" borderId="2" xfId="0" applyNumberFormat="1" applyFont="1" applyBorder="1" applyAlignment="1" applyProtection="1"/>
    <xf numFmtId="1" fontId="63" fillId="0" borderId="2" xfId="0" applyNumberFormat="1" applyFont="1" applyBorder="1"/>
    <xf numFmtId="166" fontId="63" fillId="0" borderId="21" xfId="0" applyNumberFormat="1" applyFont="1" applyBorder="1" applyProtection="1"/>
    <xf numFmtId="1" fontId="65" fillId="0" borderId="2" xfId="0" applyNumberFormat="1" applyFont="1" applyBorder="1" applyAlignment="1">
      <alignment horizontal="center"/>
    </xf>
    <xf numFmtId="0" fontId="65" fillId="0" borderId="2" xfId="0" applyFont="1" applyBorder="1" applyAlignment="1">
      <alignment horizontal="center" wrapText="1"/>
    </xf>
    <xf numFmtId="1" fontId="65" fillId="0" borderId="2" xfId="0" applyNumberFormat="1" applyFont="1" applyBorder="1" applyAlignment="1">
      <alignment horizontal="center" wrapText="1"/>
    </xf>
    <xf numFmtId="1" fontId="63" fillId="0" borderId="27" xfId="0" applyNumberFormat="1" applyFont="1" applyBorder="1" applyAlignment="1">
      <alignment horizontal="center"/>
    </xf>
    <xf numFmtId="1" fontId="51" fillId="0" borderId="27" xfId="0" applyNumberFormat="1" applyFont="1" applyBorder="1" applyAlignment="1">
      <alignment horizontal="right"/>
    </xf>
    <xf numFmtId="166" fontId="51" fillId="0" borderId="27" xfId="0" applyNumberFormat="1" applyFont="1" applyBorder="1" applyAlignment="1">
      <alignment horizontal="right"/>
    </xf>
    <xf numFmtId="166" fontId="51" fillId="0" borderId="22" xfId="0" applyNumberFormat="1" applyFont="1" applyBorder="1" applyAlignment="1">
      <alignment horizontal="right"/>
    </xf>
    <xf numFmtId="0" fontId="51" fillId="0" borderId="54" xfId="0" applyFont="1" applyBorder="1" applyAlignment="1">
      <alignment horizontal="center" vertical="center" wrapText="1"/>
    </xf>
    <xf numFmtId="166" fontId="51" fillId="0" borderId="10" xfId="0" applyNumberFormat="1" applyFont="1" applyBorder="1"/>
    <xf numFmtId="0" fontId="63" fillId="0" borderId="54" xfId="0" applyFont="1" applyBorder="1" applyAlignment="1">
      <alignment horizontal="center" vertical="center"/>
    </xf>
    <xf numFmtId="1" fontId="63" fillId="0" borderId="10" xfId="0" applyNumberFormat="1" applyFont="1" applyBorder="1"/>
    <xf numFmtId="0" fontId="62" fillId="14" borderId="11" xfId="0" applyFont="1" applyFill="1" applyBorder="1"/>
    <xf numFmtId="166" fontId="62" fillId="14" borderId="11" xfId="0" applyNumberFormat="1" applyFont="1" applyFill="1" applyBorder="1"/>
    <xf numFmtId="0" fontId="62" fillId="15" borderId="11" xfId="0" applyFont="1" applyFill="1" applyBorder="1"/>
    <xf numFmtId="166" fontId="62" fillId="13" borderId="11" xfId="0" applyNumberFormat="1" applyFont="1" applyFill="1" applyBorder="1"/>
    <xf numFmtId="0" fontId="59" fillId="14" borderId="6" xfId="0" applyFont="1" applyFill="1" applyBorder="1" applyProtection="1"/>
    <xf numFmtId="0" fontId="59" fillId="15" borderId="6" xfId="0" applyFont="1" applyFill="1" applyBorder="1" applyProtection="1"/>
    <xf numFmtId="0" fontId="0" fillId="0" borderId="0" xfId="0" applyAlignment="1">
      <alignment wrapText="1"/>
    </xf>
    <xf numFmtId="1" fontId="0" fillId="0" borderId="0" xfId="0" applyNumberFormat="1" applyAlignment="1"/>
    <xf numFmtId="0" fontId="2" fillId="0" borderId="35" xfId="0" applyFont="1" applyBorder="1" applyAlignment="1">
      <alignment vertical="top" wrapText="1"/>
    </xf>
    <xf numFmtId="0" fontId="2" fillId="0" borderId="29" xfId="0" applyFont="1" applyBorder="1" applyAlignment="1">
      <alignment vertical="top" wrapText="1"/>
    </xf>
    <xf numFmtId="164" fontId="2" fillId="0" borderId="0" xfId="0" applyNumberFormat="1" applyFont="1"/>
    <xf numFmtId="166" fontId="7" fillId="0" borderId="39" xfId="5" applyNumberFormat="1" applyFont="1" applyFill="1" applyBorder="1" applyProtection="1">
      <protection locked="0"/>
    </xf>
    <xf numFmtId="1" fontId="7" fillId="0" borderId="39" xfId="5" applyNumberFormat="1" applyFont="1" applyFill="1" applyBorder="1" applyProtection="1"/>
    <xf numFmtId="166" fontId="63" fillId="0" borderId="39" xfId="0" applyNumberFormat="1" applyFont="1" applyBorder="1" applyProtection="1">
      <protection locked="0"/>
    </xf>
    <xf numFmtId="166" fontId="63" fillId="0" borderId="39" xfId="0" applyNumberFormat="1" applyFont="1" applyBorder="1" applyProtection="1"/>
    <xf numFmtId="166" fontId="51" fillId="0" borderId="55" xfId="0" applyNumberFormat="1" applyFont="1" applyBorder="1" applyProtection="1"/>
    <xf numFmtId="166" fontId="51" fillId="14" borderId="20" xfId="0" applyNumberFormat="1" applyFont="1" applyFill="1" applyBorder="1" applyAlignment="1" applyProtection="1">
      <alignment horizontal="right" vertical="center"/>
    </xf>
    <xf numFmtId="0" fontId="51" fillId="0" borderId="0" xfId="0" applyFont="1" applyFill="1" applyBorder="1" applyAlignment="1">
      <alignment horizontal="right" vertical="center"/>
    </xf>
    <xf numFmtId="166" fontId="0" fillId="0" borderId="0" xfId="0" applyNumberFormat="1" applyProtection="1">
      <protection locked="0"/>
    </xf>
    <xf numFmtId="166" fontId="63" fillId="0" borderId="0" xfId="0" applyNumberFormat="1" applyFont="1" applyProtection="1">
      <protection locked="0"/>
    </xf>
    <xf numFmtId="166" fontId="0" fillId="0" borderId="0" xfId="0" applyNumberFormat="1" applyAlignment="1"/>
    <xf numFmtId="0" fontId="59" fillId="16" borderId="6" xfId="0" applyFont="1" applyFill="1" applyBorder="1" applyProtection="1"/>
    <xf numFmtId="0" fontId="0" fillId="16" borderId="0" xfId="0" applyFill="1"/>
    <xf numFmtId="166" fontId="0" fillId="16" borderId="0" xfId="0" applyNumberFormat="1" applyFill="1"/>
    <xf numFmtId="166" fontId="0" fillId="0" borderId="0" xfId="0" applyNumberFormat="1" applyProtection="1"/>
    <xf numFmtId="0" fontId="72" fillId="0" borderId="0" xfId="0" applyFont="1" applyProtection="1">
      <protection locked="0"/>
    </xf>
    <xf numFmtId="0" fontId="73" fillId="0" borderId="0" xfId="0" applyFont="1" applyProtection="1">
      <protection locked="0"/>
    </xf>
    <xf numFmtId="0" fontId="0" fillId="0" borderId="0" xfId="0" applyFont="1" applyProtection="1">
      <protection locked="0"/>
    </xf>
    <xf numFmtId="0" fontId="46" fillId="0" borderId="0" xfId="0" applyFont="1" applyAlignment="1" applyProtection="1">
      <alignment vertical="top"/>
      <protection locked="0"/>
    </xf>
    <xf numFmtId="3" fontId="46"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0" borderId="50" xfId="6" applyFont="1" applyFill="1" applyBorder="1" applyAlignment="1" applyProtection="1">
      <alignment horizontal="center" vertical="center" wrapText="1"/>
    </xf>
    <xf numFmtId="0" fontId="11" fillId="0" borderId="29" xfId="6" applyFont="1" applyFill="1" applyBorder="1" applyAlignment="1" applyProtection="1">
      <alignment horizontal="center" vertical="center" wrapText="1"/>
    </xf>
    <xf numFmtId="0" fontId="10" fillId="14" borderId="20" xfId="6" applyFont="1" applyFill="1" applyBorder="1" applyAlignment="1" applyProtection="1">
      <alignment vertical="center" wrapText="1"/>
    </xf>
    <xf numFmtId="0" fontId="14" fillId="14" borderId="15" xfId="2" applyFont="1" applyFill="1" applyBorder="1" applyAlignment="1" applyProtection="1">
      <alignment horizontal="center" textRotation="90" wrapText="1"/>
    </xf>
    <xf numFmtId="0" fontId="15" fillId="3" borderId="17" xfId="2" applyFont="1" applyFill="1" applyBorder="1" applyAlignment="1" applyProtection="1"/>
    <xf numFmtId="0" fontId="19" fillId="0" borderId="20" xfId="2" applyFont="1" applyFill="1" applyBorder="1" applyAlignment="1" applyProtection="1">
      <alignment vertical="center" wrapText="1"/>
    </xf>
    <xf numFmtId="0" fontId="20" fillId="0" borderId="20" xfId="0" applyFont="1" applyBorder="1" applyAlignment="1" applyProtection="1">
      <alignment horizontal="center" vertical="center" textRotation="90" wrapText="1"/>
    </xf>
    <xf numFmtId="0" fontId="20" fillId="0" borderId="20" xfId="2" applyFont="1" applyFill="1" applyBorder="1" applyAlignment="1" applyProtection="1">
      <alignment horizontal="center" vertical="center" textRotation="90" wrapText="1"/>
    </xf>
    <xf numFmtId="0" fontId="20" fillId="14" borderId="20" xfId="2" applyFont="1" applyFill="1" applyBorder="1" applyAlignment="1" applyProtection="1">
      <alignment horizontal="center" vertical="center" textRotation="90" wrapText="1"/>
    </xf>
    <xf numFmtId="0" fontId="20" fillId="14" borderId="9" xfId="2" applyFont="1" applyFill="1" applyBorder="1" applyAlignment="1" applyProtection="1">
      <alignment horizontal="center" vertical="center" textRotation="90" wrapText="1"/>
    </xf>
    <xf numFmtId="0" fontId="15" fillId="3" borderId="28" xfId="2" applyFont="1" applyFill="1" applyBorder="1" applyAlignment="1" applyProtection="1">
      <alignment wrapText="1"/>
    </xf>
    <xf numFmtId="0" fontId="27" fillId="14" borderId="20" xfId="0" applyFont="1" applyFill="1" applyBorder="1" applyAlignment="1" applyProtection="1">
      <alignment horizontal="center" textRotation="90" wrapText="1"/>
    </xf>
    <xf numFmtId="0" fontId="28" fillId="14" borderId="20" xfId="0" applyFont="1" applyFill="1" applyBorder="1" applyAlignment="1" applyProtection="1">
      <alignment horizontal="center" textRotation="90" wrapText="1"/>
    </xf>
    <xf numFmtId="0" fontId="29" fillId="14" borderId="20" xfId="0" applyFont="1" applyFill="1" applyBorder="1" applyAlignment="1" applyProtection="1">
      <alignment horizontal="center" textRotation="90" wrapText="1"/>
    </xf>
    <xf numFmtId="0" fontId="29" fillId="13" borderId="20" xfId="0" applyFont="1" applyFill="1" applyBorder="1" applyAlignment="1" applyProtection="1">
      <alignment horizontal="center" textRotation="90" wrapText="1"/>
    </xf>
    <xf numFmtId="0" fontId="29" fillId="13" borderId="20" xfId="0" applyFont="1" applyFill="1" applyBorder="1" applyAlignment="1" applyProtection="1">
      <alignment textRotation="90" wrapText="1"/>
    </xf>
    <xf numFmtId="49" fontId="29" fillId="0" borderId="20" xfId="0" applyNumberFormat="1" applyFont="1" applyBorder="1" applyAlignment="1" applyProtection="1">
      <alignment horizontal="center" wrapText="1"/>
      <protection locked="0"/>
    </xf>
    <xf numFmtId="0" fontId="51" fillId="14" borderId="20" xfId="0" applyFont="1" applyFill="1" applyBorder="1" applyAlignment="1" applyProtection="1">
      <alignment horizontal="right" vertical="center"/>
    </xf>
    <xf numFmtId="37" fontId="51" fillId="14" borderId="20" xfId="0" applyNumberFormat="1" applyFont="1" applyFill="1" applyBorder="1" applyAlignment="1" applyProtection="1">
      <alignment horizontal="right" vertical="center"/>
    </xf>
    <xf numFmtId="0" fontId="11" fillId="5" borderId="20" xfId="6" applyFont="1" applyFill="1" applyBorder="1" applyAlignment="1" applyProtection="1">
      <alignment horizontal="center" textRotation="90" wrapText="1"/>
    </xf>
    <xf numFmtId="0" fontId="11" fillId="5" borderId="20" xfId="6" applyFont="1" applyFill="1" applyBorder="1" applyAlignment="1" applyProtection="1">
      <alignment horizontal="center" textRotation="90"/>
    </xf>
    <xf numFmtId="0" fontId="11" fillId="4" borderId="20" xfId="6" applyFont="1" applyFill="1" applyBorder="1" applyAlignment="1" applyProtection="1">
      <alignment horizontal="center" textRotation="90" wrapText="1"/>
    </xf>
    <xf numFmtId="0" fontId="17" fillId="0" borderId="14" xfId="6" applyFont="1" applyFill="1" applyBorder="1" applyAlignment="1" applyProtection="1">
      <alignment horizontal="left" wrapText="1"/>
    </xf>
    <xf numFmtId="0" fontId="17" fillId="0" borderId="13" xfId="6" applyFont="1" applyFill="1" applyBorder="1" applyAlignment="1" applyProtection="1">
      <alignment horizontal="left" wrapText="1"/>
    </xf>
    <xf numFmtId="0" fontId="29" fillId="0" borderId="0" xfId="0" applyFont="1" applyAlignment="1" applyProtection="1">
      <alignment horizontal="center"/>
    </xf>
    <xf numFmtId="0" fontId="19" fillId="0" borderId="35" xfId="2" applyFont="1" applyFill="1" applyBorder="1" applyAlignment="1" applyProtection="1">
      <alignment vertical="center" wrapText="1"/>
    </xf>
    <xf numFmtId="1" fontId="65" fillId="0" borderId="23" xfId="0" applyNumberFormat="1" applyFont="1" applyBorder="1" applyAlignment="1" applyProtection="1">
      <alignment horizontal="right"/>
      <protection locked="0"/>
    </xf>
    <xf numFmtId="1" fontId="65" fillId="0" borderId="2" xfId="0" applyNumberFormat="1" applyFont="1" applyBorder="1" applyAlignment="1" applyProtection="1">
      <alignment horizontal="center"/>
      <protection locked="0"/>
    </xf>
    <xf numFmtId="1" fontId="65" fillId="0" borderId="2" xfId="0" applyNumberFormat="1" applyFont="1" applyBorder="1" applyAlignment="1" applyProtection="1">
      <alignment horizontal="center" wrapText="1"/>
      <protection locked="0"/>
    </xf>
    <xf numFmtId="1" fontId="65" fillId="0" borderId="23" xfId="0" applyNumberFormat="1" applyFont="1" applyBorder="1" applyProtection="1">
      <protection locked="0"/>
    </xf>
    <xf numFmtId="1" fontId="65" fillId="0" borderId="2" xfId="0" applyNumberFormat="1" applyFont="1" applyBorder="1" applyProtection="1">
      <protection locked="0"/>
    </xf>
    <xf numFmtId="1" fontId="65" fillId="0" borderId="23" xfId="0" applyNumberFormat="1" applyFont="1" applyBorder="1" applyAlignment="1" applyProtection="1">
      <protection locked="0"/>
    </xf>
    <xf numFmtId="1" fontId="65" fillId="0" borderId="2" xfId="0" applyNumberFormat="1" applyFont="1" applyBorder="1"/>
    <xf numFmtId="1" fontId="65" fillId="0" borderId="23" xfId="0" applyNumberFormat="1" applyFont="1" applyBorder="1" applyAlignment="1" applyProtection="1">
      <alignment horizontal="center"/>
      <protection locked="0"/>
    </xf>
    <xf numFmtId="1" fontId="55" fillId="0" borderId="23" xfId="0" applyNumberFormat="1" applyFont="1" applyBorder="1" applyAlignment="1" applyProtection="1">
      <alignment horizontal="right"/>
      <protection locked="0"/>
    </xf>
    <xf numFmtId="1" fontId="55" fillId="0" borderId="2" xfId="0" applyNumberFormat="1" applyFont="1" applyBorder="1" applyAlignment="1" applyProtection="1">
      <alignment horizontal="center"/>
      <protection locked="0"/>
    </xf>
    <xf numFmtId="1" fontId="55" fillId="0" borderId="2" xfId="0" applyNumberFormat="1" applyFont="1" applyBorder="1" applyAlignment="1" applyProtection="1">
      <alignment horizontal="center" wrapText="1"/>
      <protection locked="0"/>
    </xf>
    <xf numFmtId="1" fontId="55" fillId="0" borderId="23" xfId="0" applyNumberFormat="1" applyFont="1" applyBorder="1" applyAlignment="1" applyProtection="1">
      <alignment horizontal="center"/>
      <protection locked="0"/>
    </xf>
    <xf numFmtId="1" fontId="55" fillId="0" borderId="2" xfId="0" applyNumberFormat="1" applyFont="1" applyBorder="1" applyProtection="1">
      <protection locked="0"/>
    </xf>
    <xf numFmtId="1" fontId="55" fillId="0" borderId="23" xfId="0" applyNumberFormat="1" applyFont="1" applyBorder="1" applyAlignment="1" applyProtection="1">
      <protection locked="0"/>
    </xf>
    <xf numFmtId="1" fontId="55" fillId="0" borderId="2" xfId="0" applyNumberFormat="1" applyFont="1" applyBorder="1"/>
    <xf numFmtId="1" fontId="55" fillId="0" borderId="23" xfId="0" applyNumberFormat="1" applyFont="1" applyBorder="1" applyProtection="1">
      <protection locked="0"/>
    </xf>
    <xf numFmtId="166" fontId="51" fillId="14" borderId="20" xfId="0" applyNumberFormat="1" applyFont="1" applyFill="1" applyBorder="1" applyAlignment="1" applyProtection="1">
      <alignment horizontal="right" vertical="center"/>
      <protection locked="0"/>
    </xf>
    <xf numFmtId="166" fontId="71" fillId="0" borderId="0" xfId="0" applyNumberFormat="1" applyFont="1" applyProtection="1">
      <protection locked="0"/>
    </xf>
    <xf numFmtId="166" fontId="71" fillId="0" borderId="0" xfId="4" applyNumberFormat="1" applyFont="1" applyProtection="1">
      <protection locked="0"/>
    </xf>
    <xf numFmtId="166" fontId="71" fillId="0" borderId="0" xfId="4" applyNumberFormat="1" applyFont="1" applyFill="1" applyProtection="1">
      <protection locked="0"/>
    </xf>
    <xf numFmtId="0" fontId="0" fillId="0" borderId="0" xfId="0" applyNumberFormat="1" applyProtection="1"/>
    <xf numFmtId="166" fontId="2" fillId="0" borderId="0" xfId="0" applyNumberFormat="1" applyFont="1" applyProtection="1"/>
    <xf numFmtId="0" fontId="74" fillId="0" borderId="11" xfId="0" applyFont="1" applyBorder="1" applyAlignment="1">
      <alignment horizontal="center"/>
    </xf>
    <xf numFmtId="37" fontId="46" fillId="0" borderId="0" xfId="8" applyNumberFormat="1" applyProtection="1">
      <alignment vertical="top"/>
    </xf>
    <xf numFmtId="37" fontId="0" fillId="0" borderId="0" xfId="0" applyNumberFormat="1" applyAlignment="1" applyProtection="1">
      <alignment vertical="top"/>
    </xf>
    <xf numFmtId="37" fontId="46" fillId="0" borderId="0" xfId="0" applyNumberFormat="1" applyFont="1" applyAlignment="1" applyProtection="1">
      <alignment vertical="top"/>
    </xf>
    <xf numFmtId="37" fontId="0" fillId="0" borderId="0" xfId="0" applyNumberFormat="1" applyAlignment="1">
      <alignment vertical="top"/>
    </xf>
    <xf numFmtId="0" fontId="2" fillId="0" borderId="2" xfId="0" applyFont="1" applyBorder="1" applyAlignment="1">
      <alignment wrapText="1"/>
    </xf>
    <xf numFmtId="0" fontId="29" fillId="13" borderId="20" xfId="0" applyFont="1" applyFill="1" applyBorder="1" applyAlignment="1" applyProtection="1">
      <alignment horizontal="center"/>
    </xf>
    <xf numFmtId="0" fontId="11" fillId="0" borderId="20" xfId="6" applyFont="1" applyFill="1" applyBorder="1" applyAlignment="1" applyProtection="1">
      <alignment horizontal="center" wrapText="1"/>
    </xf>
    <xf numFmtId="0" fontId="17" fillId="14" borderId="14" xfId="6" applyFont="1" applyFill="1" applyBorder="1" applyAlignment="1" applyProtection="1">
      <alignment horizontal="center" wrapText="1"/>
    </xf>
    <xf numFmtId="0" fontId="17" fillId="14" borderId="17" xfId="6" applyFont="1" applyFill="1" applyBorder="1" applyAlignment="1" applyProtection="1">
      <alignment horizontal="center" wrapText="1"/>
    </xf>
    <xf numFmtId="0" fontId="17" fillId="14" borderId="13" xfId="6" applyFont="1" applyFill="1" applyBorder="1" applyAlignment="1" applyProtection="1">
      <alignment horizontal="center" wrapText="1"/>
    </xf>
    <xf numFmtId="0" fontId="17" fillId="14" borderId="8" xfId="6" applyFont="1" applyFill="1" applyBorder="1" applyAlignment="1" applyProtection="1">
      <alignment horizontal="center" wrapText="1"/>
    </xf>
    <xf numFmtId="0" fontId="29" fillId="0" borderId="20" xfId="0" applyFont="1" applyBorder="1" applyAlignment="1" applyProtection="1">
      <alignment horizontal="center"/>
    </xf>
    <xf numFmtId="0" fontId="20" fillId="14" borderId="20" xfId="2" applyFont="1" applyFill="1" applyBorder="1" applyAlignment="1" applyProtection="1">
      <alignment horizontal="center" vertical="center" textRotation="90" wrapText="1"/>
    </xf>
    <xf numFmtId="0" fontId="14" fillId="14" borderId="16" xfId="2" applyFont="1" applyFill="1" applyBorder="1" applyAlignment="1" applyProtection="1">
      <alignment horizontal="center" wrapText="1"/>
    </xf>
    <xf numFmtId="0" fontId="14" fillId="14" borderId="12" xfId="2" applyFont="1" applyFill="1" applyBorder="1" applyAlignment="1" applyProtection="1">
      <alignment horizontal="center" wrapText="1"/>
    </xf>
    <xf numFmtId="0" fontId="14" fillId="14" borderId="19" xfId="2" applyFont="1" applyFill="1" applyBorder="1" applyAlignment="1" applyProtection="1">
      <alignment horizontal="center" wrapText="1"/>
    </xf>
    <xf numFmtId="39" fontId="6" fillId="13" borderId="35" xfId="0" applyNumberFormat="1" applyFont="1" applyFill="1" applyBorder="1" applyAlignment="1">
      <alignment horizontal="center" vertical="center" textRotation="90"/>
    </xf>
    <xf numFmtId="39" fontId="6" fillId="13" borderId="28" xfId="0" applyNumberFormat="1" applyFont="1" applyFill="1" applyBorder="1" applyAlignment="1">
      <alignment horizontal="center" vertical="center" textRotation="90"/>
    </xf>
    <xf numFmtId="0" fontId="20" fillId="14" borderId="15" xfId="2" applyFont="1" applyFill="1" applyBorder="1" applyAlignment="1" applyProtection="1">
      <alignment horizontal="center" vertical="center" textRotation="90" wrapText="1"/>
    </xf>
    <xf numFmtId="0" fontId="20" fillId="14" borderId="9" xfId="2" applyFont="1" applyFill="1" applyBorder="1" applyAlignment="1" applyProtection="1">
      <alignment horizontal="center" vertical="center" textRotation="90" wrapText="1"/>
    </xf>
    <xf numFmtId="0" fontId="17" fillId="3" borderId="35" xfId="6" applyFont="1" applyFill="1" applyBorder="1" applyAlignment="1" applyProtection="1">
      <alignment horizontal="center" wrapText="1"/>
    </xf>
    <xf numFmtId="0" fontId="17" fillId="3" borderId="29" xfId="6" applyFont="1" applyFill="1" applyBorder="1" applyAlignment="1" applyProtection="1">
      <alignment horizontal="center" wrapText="1"/>
    </xf>
    <xf numFmtId="0" fontId="47" fillId="14" borderId="20" xfId="2" applyFont="1" applyFill="1" applyBorder="1" applyAlignment="1" applyProtection="1">
      <alignment horizontal="center" textRotation="90" wrapText="1"/>
    </xf>
    <xf numFmtId="0" fontId="20" fillId="14" borderId="35" xfId="2" applyFont="1" applyFill="1" applyBorder="1" applyAlignment="1" applyProtection="1">
      <alignment horizontal="center" textRotation="90" wrapText="1"/>
    </xf>
    <xf numFmtId="0" fontId="20" fillId="14" borderId="29" xfId="2" applyFont="1" applyFill="1" applyBorder="1" applyAlignment="1" applyProtection="1">
      <alignment horizontal="center" textRotation="90" wrapText="1"/>
    </xf>
    <xf numFmtId="0" fontId="25" fillId="14" borderId="16" xfId="6" applyFont="1" applyFill="1" applyBorder="1" applyAlignment="1" applyProtection="1">
      <alignment horizontal="center" vertical="center" wrapText="1"/>
    </xf>
    <xf numFmtId="0" fontId="25" fillId="14" borderId="19" xfId="6" applyFont="1" applyFill="1" applyBorder="1" applyAlignment="1" applyProtection="1">
      <alignment horizontal="center" vertical="center" wrapText="1"/>
    </xf>
    <xf numFmtId="0" fontId="30" fillId="0" borderId="16"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29" fillId="14" borderId="16" xfId="0" applyFont="1" applyFill="1" applyBorder="1" applyAlignment="1" applyProtection="1">
      <alignment horizontal="center"/>
    </xf>
    <xf numFmtId="0" fontId="29" fillId="14" borderId="12" xfId="0" applyFont="1" applyFill="1" applyBorder="1" applyAlignment="1" applyProtection="1">
      <alignment horizontal="center"/>
    </xf>
    <xf numFmtId="0" fontId="29" fillId="14" borderId="20" xfId="0" applyFont="1" applyFill="1" applyBorder="1" applyAlignment="1" applyProtection="1">
      <alignment horizontal="center"/>
    </xf>
    <xf numFmtId="0" fontId="7" fillId="5" borderId="20" xfId="6" applyFont="1" applyFill="1" applyBorder="1" applyAlignment="1" applyProtection="1">
      <alignment horizontal="center"/>
    </xf>
    <xf numFmtId="0" fontId="11" fillId="5" borderId="35" xfId="6" applyFont="1" applyFill="1" applyBorder="1" applyAlignment="1" applyProtection="1">
      <alignment horizontal="center" textRotation="90" wrapText="1"/>
    </xf>
    <xf numFmtId="0" fontId="11" fillId="5" borderId="29" xfId="6" applyFont="1" applyFill="1" applyBorder="1" applyAlignment="1" applyProtection="1">
      <alignment horizontal="center" textRotation="90" wrapText="1"/>
    </xf>
    <xf numFmtId="0" fontId="17" fillId="5" borderId="20" xfId="6" applyFont="1" applyFill="1" applyBorder="1" applyAlignment="1" applyProtection="1">
      <alignment horizontal="center" vertical="center"/>
    </xf>
    <xf numFmtId="0" fontId="18" fillId="6" borderId="35"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xf numFmtId="0" fontId="18" fillId="6" borderId="29" xfId="0" applyFont="1" applyFill="1" applyBorder="1" applyAlignment="1" applyProtection="1">
      <alignment horizontal="center" vertical="center" wrapText="1"/>
    </xf>
    <xf numFmtId="0" fontId="11" fillId="5" borderId="20" xfId="6" applyFont="1" applyFill="1" applyBorder="1" applyAlignment="1" applyProtection="1">
      <alignment horizontal="center" textRotation="90" wrapText="1"/>
    </xf>
    <xf numFmtId="0" fontId="9" fillId="3" borderId="17" xfId="6" applyFont="1" applyFill="1" applyBorder="1" applyAlignment="1" applyProtection="1">
      <alignment horizontal="center" vertical="center" wrapText="1"/>
      <protection locked="0"/>
    </xf>
    <xf numFmtId="0" fontId="9" fillId="3" borderId="0" xfId="6" applyFont="1" applyFill="1" applyBorder="1" applyAlignment="1" applyProtection="1">
      <alignment horizontal="center" vertical="center" wrapText="1"/>
      <protection locked="0"/>
    </xf>
    <xf numFmtId="0" fontId="9" fillId="3" borderId="8" xfId="6" applyFont="1" applyFill="1" applyBorder="1" applyAlignment="1" applyProtection="1">
      <alignment horizontal="center" vertical="center" wrapText="1"/>
      <protection locked="0"/>
    </xf>
    <xf numFmtId="0" fontId="17" fillId="4" borderId="20" xfId="6" applyFont="1" applyFill="1" applyBorder="1" applyAlignment="1" applyProtection="1">
      <alignment horizontal="center" vertical="center" wrapText="1"/>
    </xf>
    <xf numFmtId="0" fontId="7" fillId="3" borderId="14" xfId="6" applyFont="1" applyFill="1" applyBorder="1" applyAlignment="1" applyProtection="1">
      <alignment horizontal="center"/>
      <protection locked="0"/>
    </xf>
    <xf numFmtId="0" fontId="7" fillId="3" borderId="11" xfId="6" applyFont="1" applyFill="1" applyBorder="1" applyAlignment="1" applyProtection="1">
      <alignment horizontal="center"/>
      <protection locked="0"/>
    </xf>
    <xf numFmtId="0" fontId="7" fillId="3" borderId="13" xfId="6" applyFont="1" applyFill="1" applyBorder="1" applyAlignment="1" applyProtection="1">
      <alignment horizontal="center"/>
      <protection locked="0"/>
    </xf>
    <xf numFmtId="0" fontId="11" fillId="4" borderId="20" xfId="6" applyFont="1" applyFill="1" applyBorder="1" applyAlignment="1" applyProtection="1">
      <alignment horizontal="center" textRotation="90" wrapText="1"/>
    </xf>
    <xf numFmtId="0" fontId="11" fillId="4" borderId="35" xfId="6" applyFont="1" applyFill="1" applyBorder="1" applyAlignment="1" applyProtection="1">
      <alignment horizontal="center" textRotation="90" wrapText="1"/>
    </xf>
    <xf numFmtId="0" fontId="11" fillId="4" borderId="29" xfId="6" applyFont="1" applyFill="1" applyBorder="1" applyAlignment="1" applyProtection="1">
      <alignment horizontal="center" textRotation="90" wrapText="1"/>
    </xf>
    <xf numFmtId="0" fontId="11" fillId="4" borderId="20" xfId="6" applyFont="1" applyFill="1" applyBorder="1" applyAlignment="1" applyProtection="1">
      <alignment textRotation="90" wrapText="1"/>
    </xf>
    <xf numFmtId="0" fontId="7" fillId="4" borderId="20" xfId="6" applyFont="1" applyFill="1" applyBorder="1" applyAlignment="1" applyProtection="1">
      <alignment horizontal="center"/>
    </xf>
    <xf numFmtId="2" fontId="8" fillId="0" borderId="0" xfId="0" applyNumberFormat="1" applyFont="1" applyFill="1" applyBorder="1" applyAlignment="1">
      <alignment horizontal="center"/>
    </xf>
    <xf numFmtId="44" fontId="8" fillId="0" borderId="0" xfId="0" applyNumberFormat="1" applyFont="1" applyFill="1" applyBorder="1" applyAlignment="1">
      <alignment horizontal="center"/>
    </xf>
    <xf numFmtId="0" fontId="3" fillId="0" borderId="0" xfId="0" applyFont="1" applyAlignment="1">
      <alignment horizontal="left" wrapText="1"/>
    </xf>
    <xf numFmtId="0" fontId="4" fillId="0" borderId="0" xfId="0" applyFont="1" applyFill="1" applyBorder="1" applyAlignment="1">
      <alignment horizontal="right"/>
    </xf>
    <xf numFmtId="0" fontId="5" fillId="0" borderId="0" xfId="0" applyFont="1" applyAlignment="1">
      <alignment horizontal="center"/>
    </xf>
    <xf numFmtId="0" fontId="5" fillId="0" borderId="16" xfId="0" applyFont="1" applyBorder="1" applyAlignment="1" applyProtection="1">
      <alignment horizontal="right" vertical="top"/>
      <protection locked="0"/>
    </xf>
    <xf numFmtId="0" fontId="5" fillId="0" borderId="12" xfId="0" applyFont="1" applyBorder="1" applyAlignment="1" applyProtection="1">
      <alignment horizontal="right" vertical="top"/>
      <protection locked="0"/>
    </xf>
    <xf numFmtId="0" fontId="5" fillId="0" borderId="19" xfId="0" applyFont="1" applyBorder="1" applyAlignment="1" applyProtection="1">
      <alignment horizontal="right" vertical="top"/>
      <protection locked="0"/>
    </xf>
    <xf numFmtId="0" fontId="3" fillId="0" borderId="0" xfId="0" applyFont="1" applyBorder="1" applyAlignment="1" applyProtection="1">
      <alignment horizontal="center"/>
    </xf>
    <xf numFmtId="0" fontId="3" fillId="8" borderId="20" xfId="0" applyFont="1" applyFill="1" applyBorder="1" applyAlignment="1" applyProtection="1">
      <alignment horizontal="center"/>
    </xf>
    <xf numFmtId="0" fontId="3" fillId="8" borderId="16" xfId="0" applyFont="1" applyFill="1" applyBorder="1" applyAlignment="1">
      <alignment horizontal="center"/>
    </xf>
    <xf numFmtId="0" fontId="3" fillId="8" borderId="12" xfId="0" applyFont="1" applyFill="1" applyBorder="1" applyAlignment="1">
      <alignment horizontal="center"/>
    </xf>
    <xf numFmtId="0" fontId="3" fillId="8" borderId="19" xfId="0" applyFont="1" applyFill="1" applyBorder="1" applyAlignment="1">
      <alignment horizontal="center"/>
    </xf>
    <xf numFmtId="0" fontId="34" fillId="0" borderId="0" xfId="0" applyFont="1" applyAlignment="1">
      <alignment vertical="top" wrapText="1"/>
    </xf>
    <xf numFmtId="0" fontId="3" fillId="0" borderId="17" xfId="0" applyFont="1" applyBorder="1" applyAlignment="1" applyProtection="1">
      <alignment horizontal="right"/>
      <protection locked="0"/>
    </xf>
    <xf numFmtId="0" fontId="45" fillId="9" borderId="5" xfId="0" applyFont="1" applyFill="1" applyBorder="1" applyAlignment="1">
      <alignment horizontal="left"/>
    </xf>
    <xf numFmtId="0" fontId="45" fillId="9" borderId="49" xfId="0" applyFont="1" applyFill="1" applyBorder="1" applyAlignment="1">
      <alignment horizontal="left"/>
    </xf>
    <xf numFmtId="0" fontId="45" fillId="9" borderId="3" xfId="0" applyFont="1" applyFill="1" applyBorder="1" applyAlignment="1">
      <alignment horizontal="left"/>
    </xf>
    <xf numFmtId="0" fontId="45" fillId="9" borderId="5" xfId="0" applyFont="1" applyFill="1" applyBorder="1" applyAlignment="1">
      <alignment horizontal="left" wrapText="1"/>
    </xf>
    <xf numFmtId="0" fontId="45" fillId="9" borderId="49" xfId="0" applyFont="1" applyFill="1" applyBorder="1" applyAlignment="1">
      <alignment horizontal="left" wrapText="1"/>
    </xf>
    <xf numFmtId="0" fontId="45" fillId="9" borderId="3" xfId="0" applyFont="1" applyFill="1" applyBorder="1" applyAlignment="1">
      <alignment horizontal="left" wrapText="1"/>
    </xf>
    <xf numFmtId="0" fontId="63" fillId="0" borderId="7" xfId="0" applyFont="1" applyBorder="1" applyAlignment="1">
      <alignment horizontal="right" vertical="center" wrapText="1"/>
    </xf>
    <xf numFmtId="0" fontId="63" fillId="0" borderId="27" xfId="0" applyFont="1" applyBorder="1" applyAlignment="1">
      <alignment horizontal="right" vertical="center" wrapText="1"/>
    </xf>
    <xf numFmtId="0" fontId="67" fillId="0" borderId="8" xfId="0" applyFont="1" applyBorder="1" applyAlignment="1">
      <alignment horizontal="center" vertical="top" wrapText="1"/>
    </xf>
    <xf numFmtId="1" fontId="66" fillId="0" borderId="31" xfId="0" applyNumberFormat="1" applyFont="1" applyBorder="1" applyAlignment="1">
      <alignment horizontal="center" vertical="center" wrapText="1"/>
    </xf>
    <xf numFmtId="1" fontId="66" fillId="0" borderId="27" xfId="0" applyNumberFormat="1" applyFont="1" applyBorder="1" applyAlignment="1">
      <alignment horizontal="center" vertical="center" wrapText="1"/>
    </xf>
    <xf numFmtId="0" fontId="51" fillId="0" borderId="31"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7" xfId="0" applyFont="1" applyBorder="1" applyAlignment="1">
      <alignment horizontal="center" vertical="center" wrapText="1"/>
    </xf>
    <xf numFmtId="0" fontId="54" fillId="0" borderId="7" xfId="0" applyFont="1" applyBorder="1" applyAlignment="1">
      <alignment horizontal="right" vertical="center" wrapText="1"/>
    </xf>
    <xf numFmtId="0" fontId="54" fillId="0" borderId="27" xfId="0" applyFont="1" applyBorder="1" applyAlignment="1">
      <alignment horizontal="right" vertical="center" wrapText="1"/>
    </xf>
    <xf numFmtId="1" fontId="51" fillId="0" borderId="31" xfId="0" applyNumberFormat="1" applyFont="1" applyBorder="1" applyAlignment="1">
      <alignment horizontal="center" vertical="center" wrapText="1"/>
    </xf>
    <xf numFmtId="1" fontId="51" fillId="0" borderId="27" xfId="0" applyNumberFormat="1" applyFont="1" applyBorder="1" applyAlignment="1">
      <alignment horizontal="center" vertical="center" wrapText="1"/>
    </xf>
    <xf numFmtId="0" fontId="54" fillId="0" borderId="8" xfId="0" applyFont="1" applyBorder="1" applyAlignment="1">
      <alignment horizontal="left" vertical="top" wrapText="1"/>
    </xf>
    <xf numFmtId="0" fontId="52" fillId="0" borderId="8" xfId="0" applyFont="1" applyBorder="1" applyAlignment="1">
      <alignment horizontal="left" vertical="top" wrapText="1"/>
    </xf>
    <xf numFmtId="49" fontId="38" fillId="0" borderId="4" xfId="0" applyNumberFormat="1" applyFont="1" applyBorder="1" applyAlignment="1">
      <alignment horizontal="left"/>
    </xf>
    <xf numFmtId="49" fontId="38" fillId="0" borderId="34" xfId="0" applyNumberFormat="1" applyFont="1" applyBorder="1" applyAlignment="1">
      <alignment horizontal="left"/>
    </xf>
    <xf numFmtId="2" fontId="38" fillId="0" borderId="2" xfId="0" applyNumberFormat="1" applyFont="1" applyBorder="1" applyAlignment="1">
      <alignment horizontal="center"/>
    </xf>
    <xf numFmtId="49" fontId="38" fillId="0" borderId="39" xfId="0" applyNumberFormat="1" applyFont="1" applyBorder="1" applyAlignment="1">
      <alignment horizontal="center" vertical="center"/>
    </xf>
    <xf numFmtId="49" fontId="38" fillId="0" borderId="44" xfId="0" applyNumberFormat="1" applyFont="1" applyBorder="1" applyAlignment="1">
      <alignment horizontal="center" vertical="center"/>
    </xf>
    <xf numFmtId="49" fontId="38" fillId="0" borderId="23" xfId="0" applyNumberFormat="1" applyFont="1" applyBorder="1" applyAlignment="1">
      <alignment horizontal="center" vertical="center"/>
    </xf>
    <xf numFmtId="164" fontId="30" fillId="0" borderId="40" xfId="0" applyNumberFormat="1" applyFont="1" applyBorder="1" applyAlignment="1">
      <alignment horizontal="center" vertical="center"/>
    </xf>
    <xf numFmtId="164" fontId="30" fillId="0" borderId="41" xfId="0" applyNumberFormat="1" applyFont="1" applyBorder="1" applyAlignment="1">
      <alignment horizontal="center" vertical="center"/>
    </xf>
    <xf numFmtId="164" fontId="30" fillId="0" borderId="42" xfId="0" applyNumberFormat="1" applyFont="1" applyBorder="1" applyAlignment="1">
      <alignment horizontal="center" vertical="center"/>
    </xf>
    <xf numFmtId="164" fontId="30" fillId="0" borderId="1" xfId="0" applyNumberFormat="1" applyFont="1" applyBorder="1" applyAlignment="1">
      <alignment horizontal="center" vertical="center"/>
    </xf>
    <xf numFmtId="164" fontId="30" fillId="0" borderId="0" xfId="0" applyNumberFormat="1" applyFont="1" applyBorder="1" applyAlignment="1">
      <alignment horizontal="center" vertical="center"/>
    </xf>
    <xf numFmtId="164" fontId="30" fillId="0" borderId="45" xfId="0" applyNumberFormat="1" applyFont="1" applyBorder="1" applyAlignment="1">
      <alignment horizontal="center" vertical="center"/>
    </xf>
    <xf numFmtId="164" fontId="30" fillId="0" borderId="4" xfId="0" applyNumberFormat="1" applyFont="1" applyBorder="1" applyAlignment="1">
      <alignment horizontal="center" vertical="center"/>
    </xf>
    <xf numFmtId="164" fontId="30" fillId="0" borderId="43" xfId="0" applyNumberFormat="1" applyFont="1" applyBorder="1" applyAlignment="1">
      <alignment horizontal="center" vertical="center"/>
    </xf>
    <xf numFmtId="164" fontId="30" fillId="0" borderId="34" xfId="0" applyNumberFormat="1" applyFont="1" applyBorder="1" applyAlignment="1">
      <alignment horizontal="center" vertical="center"/>
    </xf>
    <xf numFmtId="49" fontId="38" fillId="0" borderId="2" xfId="0" applyNumberFormat="1" applyFont="1" applyBorder="1" applyAlignment="1">
      <alignment horizontal="left"/>
    </xf>
    <xf numFmtId="49" fontId="38" fillId="0" borderId="2" xfId="0" applyNumberFormat="1" applyFont="1" applyBorder="1" applyAlignment="1">
      <alignment horizontal="center"/>
    </xf>
    <xf numFmtId="49" fontId="36" fillId="0" borderId="0" xfId="0" applyNumberFormat="1" applyFont="1" applyAlignment="1">
      <alignment horizontal="center"/>
    </xf>
    <xf numFmtId="49" fontId="38" fillId="0" borderId="2" xfId="0" applyNumberFormat="1" applyFont="1" applyBorder="1" applyAlignment="1">
      <alignment horizontal="center" wrapText="1"/>
    </xf>
    <xf numFmtId="49" fontId="38" fillId="0" borderId="27" xfId="0" applyNumberFormat="1" applyFont="1" applyBorder="1" applyAlignment="1">
      <alignment horizontal="center"/>
    </xf>
    <xf numFmtId="2" fontId="38" fillId="0" borderId="27" xfId="0" applyNumberFormat="1" applyFont="1" applyBorder="1" applyAlignment="1">
      <alignment horizontal="center"/>
    </xf>
    <xf numFmtId="49" fontId="38" fillId="0" borderId="40" xfId="0" applyNumberFormat="1" applyFont="1" applyBorder="1" applyAlignment="1">
      <alignment horizontal="center" vertical="center" wrapText="1"/>
    </xf>
    <xf numFmtId="49" fontId="38" fillId="0" borderId="41" xfId="0" applyNumberFormat="1" applyFont="1" applyBorder="1" applyAlignment="1">
      <alignment horizontal="center" vertical="center"/>
    </xf>
    <xf numFmtId="49" fontId="38" fillId="0" borderId="42" xfId="0" applyNumberFormat="1" applyFont="1" applyBorder="1" applyAlignment="1">
      <alignment horizontal="center" vertical="center"/>
    </xf>
    <xf numFmtId="49" fontId="38" fillId="0" borderId="1"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45" xfId="0" applyNumberFormat="1" applyFont="1" applyBorder="1" applyAlignment="1">
      <alignment horizontal="center" vertical="center"/>
    </xf>
    <xf numFmtId="49" fontId="38" fillId="0" borderId="4" xfId="0" applyNumberFormat="1" applyFont="1" applyBorder="1" applyAlignment="1">
      <alignment horizontal="center" vertical="center"/>
    </xf>
    <xf numFmtId="49" fontId="38" fillId="0" borderId="43" xfId="0" applyNumberFormat="1" applyFont="1" applyBorder="1" applyAlignment="1">
      <alignment horizontal="center" vertical="center"/>
    </xf>
    <xf numFmtId="49" fontId="38" fillId="0" borderId="34" xfId="0" applyNumberFormat="1" applyFont="1" applyBorder="1" applyAlignment="1">
      <alignment horizontal="center" vertical="center"/>
    </xf>
    <xf numFmtId="49" fontId="38" fillId="0" borderId="46" xfId="0" applyNumberFormat="1" applyFont="1" applyBorder="1" applyAlignment="1">
      <alignment horizontal="center"/>
    </xf>
    <xf numFmtId="49" fontId="38" fillId="0" borderId="47" xfId="0" applyNumberFormat="1" applyFont="1" applyBorder="1" applyAlignment="1">
      <alignment horizontal="center"/>
    </xf>
    <xf numFmtId="49" fontId="38" fillId="0" borderId="48" xfId="0" applyNumberFormat="1" applyFont="1" applyBorder="1" applyAlignment="1">
      <alignment horizontal="center"/>
    </xf>
    <xf numFmtId="49" fontId="30" fillId="0" borderId="0" xfId="0" applyNumberFormat="1" applyFont="1" applyFill="1" applyAlignment="1">
      <alignment horizontal="center" wrapText="1"/>
    </xf>
    <xf numFmtId="49" fontId="30" fillId="0" borderId="0" xfId="0" applyNumberFormat="1" applyFont="1" applyFill="1" applyAlignment="1">
      <alignment horizontal="center"/>
    </xf>
    <xf numFmtId="49" fontId="30" fillId="0" borderId="0" xfId="0" applyNumberFormat="1" applyFont="1" applyAlignment="1">
      <alignment horizontal="center"/>
    </xf>
    <xf numFmtId="0" fontId="61" fillId="0" borderId="35" xfId="0" applyFont="1" applyBorder="1" applyAlignment="1">
      <alignment horizontal="center" vertical="center" wrapText="1"/>
    </xf>
    <xf numFmtId="0" fontId="61" fillId="0" borderId="28" xfId="0" applyFont="1" applyBorder="1" applyAlignment="1">
      <alignment horizontal="center" vertical="center" wrapText="1"/>
    </xf>
    <xf numFmtId="0" fontId="70" fillId="0" borderId="0" xfId="0" applyFont="1" applyAlignment="1">
      <alignment wrapText="1"/>
    </xf>
    <xf numFmtId="0" fontId="2" fillId="0" borderId="11" xfId="0" applyFont="1" applyBorder="1" applyAlignment="1">
      <alignment wrapText="1"/>
    </xf>
    <xf numFmtId="0" fontId="0" fillId="0" borderId="11" xfId="0" applyBorder="1" applyAlignment="1">
      <alignment wrapText="1"/>
    </xf>
  </cellXfs>
  <cellStyles count="9">
    <cellStyle name="20% - Accent1" xfId="1" builtinId="30"/>
    <cellStyle name="Accent1 - 20%" xfId="2"/>
    <cellStyle name="Comma 2" xfId="3"/>
    <cellStyle name="Currency" xfId="4" builtinId="4"/>
    <cellStyle name="Currency 2" xfId="5"/>
    <cellStyle name="Normal" xfId="0" builtinId="0"/>
    <cellStyle name="Normal 2" xfId="6"/>
    <cellStyle name="Normal 3" xfId="8"/>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2CC"/>
      <color rgb="FFFFFF66"/>
      <color rgb="FFFFCC00"/>
      <color rgb="FF96969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81643</xdr:colOff>
          <xdr:row>1</xdr:row>
          <xdr:rowOff>59871</xdr:rowOff>
        </xdr:from>
        <xdr:to>
          <xdr:col>11</xdr:col>
          <xdr:colOff>174171</xdr:colOff>
          <xdr:row>1</xdr:row>
          <xdr:rowOff>462643</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800" b="0" i="0" u="none" strike="noStrike" baseline="0">
                  <a:solidFill>
                    <a:srgbClr val="000000"/>
                  </a:solidFill>
                  <a:latin typeface="Segoe UI"/>
                  <a:cs typeface="Segoe UI"/>
                </a:rPr>
                <a:t>SFA WILL NOT be converting SFA staff to FSMC staff through attrition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108857</xdr:colOff>
          <xdr:row>2</xdr:row>
          <xdr:rowOff>70757</xdr:rowOff>
        </xdr:from>
        <xdr:to>
          <xdr:col>11</xdr:col>
          <xdr:colOff>288471</xdr:colOff>
          <xdr:row>2</xdr:row>
          <xdr:rowOff>402771</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800" b="0" i="0" u="none" strike="noStrike" baseline="0">
                  <a:solidFill>
                    <a:srgbClr val="000000"/>
                  </a:solidFill>
                  <a:latin typeface="Segoe UI"/>
                  <a:cs typeface="Segoe UI"/>
                </a:rPr>
                <a:t>SFA will be converting staff to FSMC staff through attrition.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C159"/>
  <sheetViews>
    <sheetView zoomScale="120" zoomScaleNormal="120" workbookViewId="0">
      <selection activeCell="C1" sqref="C1"/>
    </sheetView>
  </sheetViews>
  <sheetFormatPr defaultColWidth="12.3046875" defaultRowHeight="12.45"/>
  <cols>
    <col min="1" max="1" width="33" style="59" customWidth="1"/>
    <col min="2" max="2" width="74.84375" style="59" customWidth="1"/>
    <col min="3" max="3" width="75.07421875" style="34" customWidth="1"/>
  </cols>
  <sheetData>
    <row r="1" spans="1:3" ht="54.75" customHeight="1">
      <c r="A1" s="111" t="s">
        <v>166</v>
      </c>
      <c r="B1" s="111" t="s">
        <v>299</v>
      </c>
      <c r="C1" s="62"/>
    </row>
    <row r="2" spans="1:3" ht="40.5" customHeight="1">
      <c r="A2" s="112" t="s">
        <v>166</v>
      </c>
      <c r="B2" s="113" t="s">
        <v>289</v>
      </c>
      <c r="C2" s="62"/>
    </row>
    <row r="3" spans="1:3" ht="39.75" customHeight="1">
      <c r="A3" s="112" t="s">
        <v>181</v>
      </c>
      <c r="B3" s="112" t="s">
        <v>167</v>
      </c>
      <c r="C3" s="62"/>
    </row>
    <row r="4" spans="1:3" ht="24.9">
      <c r="A4" s="112" t="s">
        <v>181</v>
      </c>
      <c r="B4" s="112" t="s">
        <v>168</v>
      </c>
    </row>
    <row r="5" spans="1:3" ht="24.9">
      <c r="A5" s="112" t="s">
        <v>181</v>
      </c>
      <c r="B5" s="112" t="s">
        <v>169</v>
      </c>
    </row>
    <row r="6" spans="1:3" ht="8.25" customHeight="1">
      <c r="A6" s="114"/>
      <c r="B6" s="114"/>
      <c r="C6" s="63"/>
    </row>
    <row r="7" spans="1:3" ht="24.75" customHeight="1">
      <c r="A7" s="112" t="s">
        <v>170</v>
      </c>
      <c r="B7" s="112" t="s">
        <v>290</v>
      </c>
    </row>
    <row r="8" spans="1:3" ht="8.25" customHeight="1">
      <c r="A8" s="115"/>
      <c r="B8" s="115"/>
    </row>
    <row r="9" spans="1:3" ht="24" customHeight="1">
      <c r="A9" s="112" t="s">
        <v>171</v>
      </c>
      <c r="B9" s="112" t="s">
        <v>284</v>
      </c>
    </row>
    <row r="10" spans="1:3" ht="21.75" customHeight="1">
      <c r="A10" s="112" t="s">
        <v>171</v>
      </c>
      <c r="B10" s="112" t="s">
        <v>172</v>
      </c>
    </row>
    <row r="11" spans="1:3" ht="18" customHeight="1">
      <c r="A11" s="112" t="s">
        <v>171</v>
      </c>
      <c r="B11" s="112" t="s">
        <v>173</v>
      </c>
    </row>
    <row r="12" spans="1:3" ht="8.25" customHeight="1">
      <c r="A12" s="116"/>
      <c r="B12" s="116"/>
    </row>
    <row r="13" spans="1:3" ht="31.1" customHeight="1">
      <c r="A13" s="112" t="s">
        <v>174</v>
      </c>
      <c r="B13" s="112" t="s">
        <v>291</v>
      </c>
    </row>
    <row r="14" spans="1:3" ht="6.75" customHeight="1">
      <c r="A14" s="116"/>
      <c r="B14" s="116"/>
    </row>
    <row r="15" spans="1:3" ht="36" customHeight="1">
      <c r="A15" s="112" t="s">
        <v>175</v>
      </c>
      <c r="B15" s="112" t="s">
        <v>176</v>
      </c>
    </row>
    <row r="16" spans="1:3" ht="6.75" customHeight="1">
      <c r="A16" s="116"/>
      <c r="B16" s="116"/>
    </row>
    <row r="17" spans="1:3" ht="59.15" customHeight="1">
      <c r="A17" s="112" t="s">
        <v>177</v>
      </c>
      <c r="B17" s="112" t="s">
        <v>297</v>
      </c>
    </row>
    <row r="18" spans="1:3" ht="56.15" customHeight="1">
      <c r="A18" s="112" t="s">
        <v>178</v>
      </c>
      <c r="B18" s="112" t="s">
        <v>298</v>
      </c>
    </row>
    <row r="19" spans="1:3" s="120" customFormat="1" ht="6" customHeight="1">
      <c r="A19" s="117"/>
      <c r="B19" s="117"/>
      <c r="C19" s="119"/>
    </row>
    <row r="20" spans="1:3" ht="22.5" customHeight="1" thickBot="1">
      <c r="A20" s="118" t="s">
        <v>179</v>
      </c>
      <c r="B20" s="118" t="s">
        <v>180</v>
      </c>
    </row>
    <row r="21" spans="1:3" ht="6" customHeight="1" thickBot="1">
      <c r="A21" s="117"/>
      <c r="B21" s="117"/>
      <c r="C21" s="237"/>
    </row>
    <row r="22" spans="1:3" ht="31.1" customHeight="1">
      <c r="A22" s="239" t="s">
        <v>285</v>
      </c>
      <c r="B22" s="239" t="s">
        <v>287</v>
      </c>
      <c r="C22" s="91"/>
    </row>
    <row r="23" spans="1:3" ht="31.5" customHeight="1" thickBot="1">
      <c r="A23" s="240" t="s">
        <v>286</v>
      </c>
      <c r="B23" s="240" t="s">
        <v>288</v>
      </c>
    </row>
    <row r="24" spans="1:3" ht="34.1" customHeight="1">
      <c r="C24" s="91"/>
    </row>
    <row r="26" spans="1:3" ht="30" customHeight="1">
      <c r="A26" s="60"/>
      <c r="B26" s="60"/>
      <c r="C26" s="91"/>
    </row>
    <row r="28" spans="1:3" ht="31.1" customHeight="1">
      <c r="C28" s="90"/>
    </row>
    <row r="30" spans="1:3" ht="28.5" customHeight="1">
      <c r="C30" s="90"/>
    </row>
    <row r="42" spans="3:3">
      <c r="C42" s="59"/>
    </row>
    <row r="52" spans="1:1" ht="25.5" customHeight="1"/>
    <row r="56" spans="1:1" ht="25.5" customHeight="1"/>
    <row r="60" spans="1:1">
      <c r="A60" s="110"/>
    </row>
    <row r="64" spans="1:1" ht="17.25" customHeight="1"/>
    <row r="88" spans="1:1" ht="25.5" customHeight="1"/>
    <row r="92" spans="1:1">
      <c r="A92" s="110"/>
    </row>
    <row r="125" ht="25.5" customHeight="1"/>
    <row r="127" ht="25.5" customHeight="1"/>
    <row r="133" spans="1:1">
      <c r="A133" s="110"/>
    </row>
    <row r="145" spans="1:3">
      <c r="A145" s="110"/>
    </row>
    <row r="159" spans="1:3">
      <c r="A159" s="110"/>
      <c r="B159" s="110"/>
      <c r="C159" s="61"/>
    </row>
  </sheetData>
  <sheetProtection formatColumns="0"/>
  <phoneticPr fontId="16" type="noConversion"/>
  <printOptions horizontalCentered="1"/>
  <pageMargins left="0.25" right="0.25" top="0.75" bottom="0.75" header="0.3" footer="0.3"/>
  <pageSetup scale="95" orientation="portrait" r:id="rId1"/>
  <headerFooter alignWithMargins="0">
    <oddHeader>&amp;CNJ Work Book for FSMC - RFP&amp;R&amp;"Times New Roman,Bold Italic"Form 372
January 2019</oddHeader>
    <oddFooter>&amp;L&amp;"Times New Roman,Regular"&amp;11&amp;A&amp;C&amp;"Times New Roman,Regular"&amp;11Page &amp;P of &amp;N</oddFooter>
  </headerFooter>
  <rowBreaks count="3" manualBreakCount="3">
    <brk id="59" max="16383" man="1"/>
    <brk id="110" max="16383" man="1"/>
    <brk id="1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59"/>
  <sheetViews>
    <sheetView topLeftCell="A23" workbookViewId="0">
      <selection activeCell="B30" sqref="B30"/>
    </sheetView>
  </sheetViews>
  <sheetFormatPr defaultRowHeight="15.45"/>
  <cols>
    <col min="1" max="1" width="20.84375" style="182" customWidth="1"/>
    <col min="2" max="2" width="14.53515625" customWidth="1"/>
  </cols>
  <sheetData>
    <row r="1" spans="1:2" ht="12.45">
      <c r="A1" s="437" t="s">
        <v>253</v>
      </c>
      <c r="B1" s="440" t="s">
        <v>282</v>
      </c>
    </row>
    <row r="2" spans="1:2" ht="12.45">
      <c r="A2" s="438"/>
      <c r="B2" s="441"/>
    </row>
    <row r="3" spans="1:2" ht="12.45">
      <c r="A3" s="438"/>
      <c r="B3" s="441"/>
    </row>
    <row r="4" spans="1:2">
      <c r="A4" s="172" t="s">
        <v>160</v>
      </c>
    </row>
    <row r="5" spans="1:2">
      <c r="A5" s="172" t="s">
        <v>209</v>
      </c>
      <c r="B5" s="439" t="s">
        <v>281</v>
      </c>
    </row>
    <row r="6" spans="1:2">
      <c r="A6" s="172" t="s">
        <v>210</v>
      </c>
      <c r="B6" s="439"/>
    </row>
    <row r="7" spans="1:2">
      <c r="A7" s="172"/>
    </row>
    <row r="8" spans="1:2">
      <c r="A8" s="173" t="s">
        <v>211</v>
      </c>
    </row>
    <row r="9" spans="1:2">
      <c r="A9" s="231" t="s">
        <v>186</v>
      </c>
      <c r="B9" s="204">
        <f>'a. Meal Counts_Cash Sales'!P29</f>
        <v>223804</v>
      </c>
    </row>
    <row r="10" spans="1:2">
      <c r="A10" s="231" t="s">
        <v>212</v>
      </c>
      <c r="B10" s="204">
        <f>'a. Meal Counts_Cash Sales'!J29</f>
        <v>46593</v>
      </c>
    </row>
    <row r="11" spans="1:2">
      <c r="A11" s="231" t="s">
        <v>213</v>
      </c>
      <c r="B11" s="204">
        <f>'a. Meal Counts_Cash Sales'!V29</f>
        <v>0</v>
      </c>
    </row>
    <row r="12" spans="1:2">
      <c r="A12" s="232" t="s">
        <v>214</v>
      </c>
      <c r="B12" s="201">
        <f>'a. Meal Counts_Cash Sales'!Z29</f>
        <v>47790.990000000005</v>
      </c>
    </row>
    <row r="13" spans="1:2">
      <c r="A13" s="231" t="s">
        <v>215</v>
      </c>
      <c r="B13" s="204">
        <f>B12/'a. Meal Counts_Cash Sales'!AA2</f>
        <v>12676.655172413795</v>
      </c>
    </row>
    <row r="14" spans="1:2">
      <c r="A14" s="231" t="s">
        <v>216</v>
      </c>
      <c r="B14" s="204">
        <f>B9+B10+B11+B13</f>
        <v>283073.6551724138</v>
      </c>
    </row>
    <row r="15" spans="1:2">
      <c r="A15" s="172"/>
    </row>
    <row r="16" spans="1:2">
      <c r="A16" s="174" t="s">
        <v>217</v>
      </c>
      <c r="B16" s="204">
        <f>'g. CACFP (Dinner)'!D14</f>
        <v>0</v>
      </c>
    </row>
    <row r="17" spans="1:2">
      <c r="A17" s="174" t="s">
        <v>218</v>
      </c>
      <c r="B17" s="204">
        <f>'g. CACFP (Dinner)'!K14</f>
        <v>0</v>
      </c>
    </row>
    <row r="18" spans="1:2">
      <c r="A18" s="174" t="s">
        <v>219</v>
      </c>
      <c r="B18" s="204">
        <f>'g. CACFP (Dinner)'!Q14</f>
        <v>0</v>
      </c>
    </row>
    <row r="19" spans="1:2">
      <c r="A19" s="174" t="s">
        <v>220</v>
      </c>
      <c r="B19" s="204">
        <f>'g. CACFP (Dinner)'!L14+'g. CACFP (Dinner)'!N14</f>
        <v>0</v>
      </c>
    </row>
    <row r="20" spans="1:2">
      <c r="A20" s="174" t="s">
        <v>221</v>
      </c>
      <c r="B20" s="204">
        <f>SUM(B16:B19)</f>
        <v>0</v>
      </c>
    </row>
    <row r="21" spans="1:2">
      <c r="A21" s="172"/>
    </row>
    <row r="22" spans="1:2">
      <c r="A22" s="233" t="s">
        <v>222</v>
      </c>
      <c r="B22" s="204">
        <f>'f. Summer Food Serv. Program'!E14</f>
        <v>0</v>
      </c>
    </row>
    <row r="23" spans="1:2">
      <c r="A23" s="233" t="s">
        <v>223</v>
      </c>
      <c r="B23" s="204">
        <f>'f. Summer Food Serv. Program'!K14</f>
        <v>0</v>
      </c>
    </row>
    <row r="24" spans="1:2">
      <c r="A24" s="233" t="s">
        <v>224</v>
      </c>
      <c r="B24" s="204">
        <f>'f. Summer Food Serv. Program'!H14+'f. Summer Food Serv. Program'!N14</f>
        <v>0</v>
      </c>
    </row>
    <row r="25" spans="1:2">
      <c r="A25" s="233" t="s">
        <v>225</v>
      </c>
      <c r="B25" s="204">
        <f>'f. Summer Food Serv. Program'!Q14</f>
        <v>0</v>
      </c>
    </row>
    <row r="26" spans="1:2">
      <c r="A26" s="233" t="s">
        <v>226</v>
      </c>
      <c r="B26" s="204">
        <f>SUM(B22:B25)</f>
        <v>0</v>
      </c>
    </row>
    <row r="27" spans="1:2">
      <c r="A27" s="172"/>
    </row>
    <row r="28" spans="1:2">
      <c r="A28" s="234" t="s">
        <v>254</v>
      </c>
      <c r="B28" s="201">
        <f>'a. Meal Counts_Cash Sales'!AQ29</f>
        <v>0</v>
      </c>
    </row>
    <row r="29" spans="1:2">
      <c r="A29" s="175" t="s">
        <v>255</v>
      </c>
      <c r="B29" s="204">
        <f>B28/'a. Meal Counts_Cash Sales'!AA2</f>
        <v>0</v>
      </c>
    </row>
    <row r="30" spans="1:2">
      <c r="A30" s="234" t="s">
        <v>256</v>
      </c>
      <c r="B30" s="255">
        <f>'a. Meal Counts_Cash Sales'!AN29+'a. Meal Counts_Cash Sales'!AP29</f>
        <v>0</v>
      </c>
    </row>
    <row r="31" spans="1:2">
      <c r="A31" s="175" t="s">
        <v>257</v>
      </c>
      <c r="B31" s="204">
        <f>B30/'a. Meal Counts_Cash Sales'!AA2</f>
        <v>0</v>
      </c>
    </row>
    <row r="32" spans="1:2">
      <c r="A32" s="175" t="s">
        <v>258</v>
      </c>
      <c r="B32" s="204">
        <f>B29+B31</f>
        <v>0</v>
      </c>
    </row>
    <row r="33" spans="1:2">
      <c r="A33" s="176"/>
    </row>
    <row r="34" spans="1:2" ht="15.9" thickBot="1">
      <c r="A34" s="177" t="s">
        <v>227</v>
      </c>
      <c r="B34" s="204">
        <f>B32+B26+B20+B14</f>
        <v>283073.6551724138</v>
      </c>
    </row>
    <row r="35" spans="1:2" ht="15.9" thickBot="1">
      <c r="A35" s="178"/>
    </row>
    <row r="36" spans="1:2">
      <c r="A36" s="179" t="s">
        <v>228</v>
      </c>
    </row>
    <row r="37" spans="1:2">
      <c r="A37" s="180" t="s">
        <v>229</v>
      </c>
      <c r="B37" s="201">
        <f>'a. Meal Counts_Cash Sales'!AR29</f>
        <v>399259.04000000004</v>
      </c>
    </row>
    <row r="38" spans="1:2">
      <c r="A38" s="180" t="s">
        <v>230</v>
      </c>
      <c r="B38" s="201">
        <f>'b. Payment Log'!R16</f>
        <v>502439.82</v>
      </c>
    </row>
    <row r="39" spans="1:2">
      <c r="A39" s="180" t="s">
        <v>231</v>
      </c>
      <c r="B39" s="201">
        <f>B37+B38</f>
        <v>901698.8600000001</v>
      </c>
    </row>
    <row r="40" spans="1:2">
      <c r="A40" s="172"/>
    </row>
    <row r="41" spans="1:2" ht="12.45">
      <c r="A41" s="311" t="s">
        <v>296</v>
      </c>
    </row>
    <row r="42" spans="1:2">
      <c r="A42" s="180" t="s">
        <v>259</v>
      </c>
      <c r="B42" s="306">
        <v>0</v>
      </c>
    </row>
    <row r="43" spans="1:2">
      <c r="A43" s="180" t="s">
        <v>260</v>
      </c>
      <c r="B43" s="306">
        <v>0</v>
      </c>
    </row>
    <row r="44" spans="1:2">
      <c r="A44" s="180" t="s">
        <v>261</v>
      </c>
      <c r="B44" s="306">
        <v>0</v>
      </c>
    </row>
    <row r="45" spans="1:2">
      <c r="A45" s="180" t="s">
        <v>262</v>
      </c>
      <c r="B45" s="306">
        <v>0</v>
      </c>
    </row>
    <row r="46" spans="1:2">
      <c r="A46" s="180" t="s">
        <v>263</v>
      </c>
      <c r="B46" s="306">
        <v>0</v>
      </c>
    </row>
    <row r="47" spans="1:2">
      <c r="A47" s="180" t="s">
        <v>264</v>
      </c>
      <c r="B47" s="310">
        <f>SUM(B42:B46)</f>
        <v>0</v>
      </c>
    </row>
    <row r="48" spans="1:2">
      <c r="A48" s="172"/>
    </row>
    <row r="49" spans="1:2">
      <c r="A49" s="180" t="s">
        <v>265</v>
      </c>
      <c r="B49" s="255">
        <f>B39-B47</f>
        <v>901698.8600000001</v>
      </c>
    </row>
    <row r="50" spans="1:2">
      <c r="A50" s="180" t="s">
        <v>251</v>
      </c>
      <c r="B50" s="249">
        <v>0</v>
      </c>
    </row>
    <row r="51" spans="1:2">
      <c r="A51" s="180" t="s">
        <v>252</v>
      </c>
      <c r="B51" s="255">
        <f>B49-B50</f>
        <v>901698.8600000001</v>
      </c>
    </row>
    <row r="52" spans="1:2">
      <c r="A52" s="180" t="s">
        <v>266</v>
      </c>
      <c r="B52" s="309">
        <f>B47/B34</f>
        <v>0</v>
      </c>
    </row>
    <row r="53" spans="1:2">
      <c r="A53" s="172"/>
    </row>
    <row r="54" spans="1:2">
      <c r="A54" s="181" t="s">
        <v>267</v>
      </c>
      <c r="B54" s="249"/>
    </row>
    <row r="56" spans="1:2">
      <c r="A56" s="183"/>
    </row>
    <row r="57" spans="1:2">
      <c r="A57" s="184"/>
    </row>
    <row r="58" spans="1:2">
      <c r="A58" s="184"/>
    </row>
    <row r="59" spans="1:2">
      <c r="A59" s="184"/>
    </row>
  </sheetData>
  <mergeCells count="3">
    <mergeCell ref="A1:A3"/>
    <mergeCell ref="B5:B6"/>
    <mergeCell ref="B1:B3"/>
  </mergeCells>
  <pageMargins left="0.7" right="0.7" top="0.75" bottom="0.75" header="0.3" footer="0.3"/>
  <ignoredErrors>
    <ignoredError sqref="B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65"/>
  <sheetViews>
    <sheetView workbookViewId="0">
      <selection activeCell="B63" sqref="B63"/>
    </sheetView>
  </sheetViews>
  <sheetFormatPr defaultRowHeight="14.6"/>
  <cols>
    <col min="1" max="1" width="24.84375" style="158" customWidth="1"/>
    <col min="2" max="2" width="13" customWidth="1"/>
  </cols>
  <sheetData>
    <row r="1" spans="1:2" ht="12.65" customHeight="1">
      <c r="A1" s="437" t="s">
        <v>268</v>
      </c>
    </row>
    <row r="2" spans="1:2" ht="12.65" customHeight="1">
      <c r="A2" s="438"/>
    </row>
    <row r="3" spans="1:2" ht="12.65" customHeight="1">
      <c r="A3" s="438"/>
    </row>
    <row r="4" spans="1:2" ht="14.15">
      <c r="A4" s="159" t="s">
        <v>160</v>
      </c>
    </row>
    <row r="5" spans="1:2" ht="14.15">
      <c r="A5" s="159" t="s">
        <v>209</v>
      </c>
    </row>
    <row r="6" spans="1:2" ht="14.15">
      <c r="A6" s="159" t="s">
        <v>210</v>
      </c>
    </row>
    <row r="7" spans="1:2" ht="14.15">
      <c r="A7" s="159"/>
    </row>
    <row r="8" spans="1:2" ht="14.15">
      <c r="A8" s="160" t="s">
        <v>211</v>
      </c>
    </row>
    <row r="9" spans="1:2" ht="14.15">
      <c r="A9" s="235" t="s">
        <v>186</v>
      </c>
      <c r="B9" s="238">
        <f>'a. Meal Counts_Cash Sales'!P29</f>
        <v>223804</v>
      </c>
    </row>
    <row r="10" spans="1:2" ht="14.15">
      <c r="A10" s="235" t="s">
        <v>212</v>
      </c>
      <c r="B10" s="238">
        <f>'a. Meal Counts_Cash Sales'!J29</f>
        <v>46593</v>
      </c>
    </row>
    <row r="11" spans="1:2" ht="14.15">
      <c r="A11" s="235" t="s">
        <v>213</v>
      </c>
      <c r="B11" s="238">
        <f>'a. Meal Counts_Cash Sales'!V29</f>
        <v>0</v>
      </c>
    </row>
    <row r="12" spans="1:2" ht="14.15">
      <c r="A12" s="235" t="s">
        <v>214</v>
      </c>
      <c r="B12" s="251">
        <f>'a. Meal Counts_Cash Sales'!Z29</f>
        <v>47790.990000000005</v>
      </c>
    </row>
    <row r="13" spans="1:2" ht="14.15">
      <c r="A13" s="235" t="s">
        <v>215</v>
      </c>
      <c r="B13" s="238">
        <f>B12/'a. Meal Counts_Cash Sales'!AA2</f>
        <v>12676.655172413795</v>
      </c>
    </row>
    <row r="14" spans="1:2" ht="14.15">
      <c r="A14" s="235" t="s">
        <v>216</v>
      </c>
      <c r="B14" s="238">
        <f>B9+B10+B11+B13</f>
        <v>283073.6551724138</v>
      </c>
    </row>
    <row r="15" spans="1:2" ht="14.15">
      <c r="A15" s="159"/>
    </row>
    <row r="16" spans="1:2" ht="14.15">
      <c r="A16" s="161" t="s">
        <v>217</v>
      </c>
      <c r="B16" s="204">
        <f>'g. CACFP (Dinner)'!E14</f>
        <v>0</v>
      </c>
    </row>
    <row r="17" spans="1:2" ht="14.15">
      <c r="A17" s="161" t="s">
        <v>218</v>
      </c>
      <c r="B17" s="204">
        <f>'g. CACFP (Dinner)'!K14</f>
        <v>0</v>
      </c>
    </row>
    <row r="18" spans="1:2" ht="14.15">
      <c r="A18" s="161" t="s">
        <v>219</v>
      </c>
      <c r="B18" s="204">
        <f>'g. CACFP (Dinner)'!Q14</f>
        <v>0</v>
      </c>
    </row>
    <row r="19" spans="1:2" ht="14.15">
      <c r="A19" s="161" t="s">
        <v>220</v>
      </c>
      <c r="B19" s="204">
        <f>'g. CACFP (Dinner)'!H14+'g. CACFP (Dinner)'!N14</f>
        <v>0</v>
      </c>
    </row>
    <row r="20" spans="1:2" ht="14.15">
      <c r="A20" s="161" t="s">
        <v>221</v>
      </c>
      <c r="B20" s="204">
        <f>SUM(B16:B19)</f>
        <v>0</v>
      </c>
    </row>
    <row r="21" spans="1:2" ht="14.15">
      <c r="A21" s="159"/>
    </row>
    <row r="22" spans="1:2" ht="14.15">
      <c r="A22" s="236" t="s">
        <v>222</v>
      </c>
      <c r="B22" s="204">
        <f>'f. Summer Food Serv. Program'!E14</f>
        <v>0</v>
      </c>
    </row>
    <row r="23" spans="1:2" ht="14.15">
      <c r="A23" s="236" t="s">
        <v>223</v>
      </c>
      <c r="B23" s="204">
        <f>'f. Summer Food Serv. Program'!K14</f>
        <v>0</v>
      </c>
    </row>
    <row r="24" spans="1:2" ht="14.15">
      <c r="A24" s="236" t="s">
        <v>224</v>
      </c>
      <c r="B24" s="204">
        <f>'f. Summer Food Serv. Program'!H14+'f. Summer Food Serv. Program'!N14</f>
        <v>0</v>
      </c>
    </row>
    <row r="25" spans="1:2" ht="14.15">
      <c r="A25" s="236" t="s">
        <v>225</v>
      </c>
      <c r="B25" s="204">
        <f>'f. Summer Food Serv. Program'!Q14</f>
        <v>0</v>
      </c>
    </row>
    <row r="26" spans="1:2" ht="14.15">
      <c r="A26" s="236" t="s">
        <v>226</v>
      </c>
      <c r="B26" s="204">
        <f>SUM(B22:B25)</f>
        <v>0</v>
      </c>
    </row>
    <row r="27" spans="1:2" ht="14.15">
      <c r="A27" s="159"/>
    </row>
    <row r="28" spans="1:2" ht="14.15">
      <c r="A28" s="163" t="s">
        <v>227</v>
      </c>
      <c r="B28" s="204">
        <f>B14+B20+B26</f>
        <v>283073.6551724138</v>
      </c>
    </row>
    <row r="29" spans="1:2" ht="14.15">
      <c r="A29" s="159"/>
    </row>
    <row r="30" spans="1:2" ht="14.15">
      <c r="A30" s="164" t="s">
        <v>228</v>
      </c>
    </row>
    <row r="31" spans="1:2" ht="14.15">
      <c r="A31" s="165" t="s">
        <v>229</v>
      </c>
      <c r="B31" s="201">
        <f>'a. Meal Counts_Cash Sales'!AR29</f>
        <v>399259.04000000004</v>
      </c>
    </row>
    <row r="32" spans="1:2" ht="14.15">
      <c r="A32" s="165" t="s">
        <v>230</v>
      </c>
      <c r="B32" s="201">
        <f>'b. Payment Log'!R16+'f. Summer Food Serv. Program'!W14+'g. CACFP (Dinner)'!W14</f>
        <v>502439.82</v>
      </c>
    </row>
    <row r="33" spans="1:2" ht="14.15">
      <c r="A33" s="165" t="s">
        <v>231</v>
      </c>
      <c r="B33" s="201">
        <f>B31+B32</f>
        <v>901698.8600000001</v>
      </c>
    </row>
    <row r="34" spans="1:2" ht="14.15">
      <c r="A34" s="159"/>
    </row>
    <row r="35" spans="1:2" ht="14.15">
      <c r="A35" s="160" t="s">
        <v>232</v>
      </c>
    </row>
    <row r="36" spans="1:2" ht="14.15">
      <c r="A36" s="235" t="s">
        <v>233</v>
      </c>
      <c r="B36" s="306">
        <v>0</v>
      </c>
    </row>
    <row r="37" spans="1:2" ht="14.15">
      <c r="A37" s="235" t="s">
        <v>283</v>
      </c>
      <c r="B37" s="306">
        <v>0</v>
      </c>
    </row>
    <row r="38" spans="1:2" ht="14.15">
      <c r="A38" s="235" t="s">
        <v>235</v>
      </c>
      <c r="B38" s="306">
        <v>0</v>
      </c>
    </row>
    <row r="39" spans="1:2" ht="14.15">
      <c r="A39" s="235" t="s">
        <v>236</v>
      </c>
      <c r="B39" s="306">
        <v>0</v>
      </c>
    </row>
    <row r="40" spans="1:2" ht="14.15">
      <c r="A40" s="235" t="s">
        <v>237</v>
      </c>
      <c r="B40" s="254">
        <f>(B36*B10)+(B37*B9)+(B38*B11)+(B39*B13)</f>
        <v>0</v>
      </c>
    </row>
    <row r="41" spans="1:2" ht="14.15">
      <c r="A41" s="166"/>
    </row>
    <row r="42" spans="1:2" ht="14.15">
      <c r="A42" s="161" t="s">
        <v>233</v>
      </c>
      <c r="B42" s="306">
        <v>0</v>
      </c>
    </row>
    <row r="43" spans="1:2" ht="14.15">
      <c r="A43" s="161" t="s">
        <v>234</v>
      </c>
      <c r="B43" s="306">
        <v>0</v>
      </c>
    </row>
    <row r="44" spans="1:2" ht="14.15">
      <c r="A44" s="161" t="s">
        <v>235</v>
      </c>
      <c r="B44" s="306">
        <v>0</v>
      </c>
    </row>
    <row r="45" spans="1:2" ht="14.15">
      <c r="A45" s="161" t="s">
        <v>239</v>
      </c>
      <c r="B45" s="254">
        <f>SUM(B16*B42)+(B17*B43)+(B18*B43)+(B19*B44)</f>
        <v>0</v>
      </c>
    </row>
    <row r="46" spans="1:2" ht="14.15">
      <c r="A46" s="159"/>
    </row>
    <row r="47" spans="1:2" ht="14.15">
      <c r="A47" s="236" t="s">
        <v>233</v>
      </c>
      <c r="B47" s="306">
        <v>0</v>
      </c>
    </row>
    <row r="48" spans="1:2" ht="14.15">
      <c r="A48" s="236" t="s">
        <v>234</v>
      </c>
      <c r="B48" s="306">
        <v>0</v>
      </c>
    </row>
    <row r="49" spans="1:2" ht="14.15">
      <c r="A49" s="236" t="s">
        <v>238</v>
      </c>
      <c r="B49" s="306">
        <v>0</v>
      </c>
    </row>
    <row r="50" spans="1:2" ht="14.15">
      <c r="A50" s="236" t="s">
        <v>240</v>
      </c>
      <c r="B50" s="254">
        <f>SUM(B47*B22)+(B48*B23)+(B48*B25)+(B49*B24)</f>
        <v>0</v>
      </c>
    </row>
    <row r="51" spans="1:2" ht="14.15">
      <c r="A51" s="166"/>
    </row>
    <row r="52" spans="1:2" ht="14.15">
      <c r="A52" s="162" t="s">
        <v>241</v>
      </c>
      <c r="B52" s="307">
        <v>0</v>
      </c>
    </row>
    <row r="53" spans="1:2" ht="14.15">
      <c r="A53" s="162" t="s">
        <v>242</v>
      </c>
      <c r="B53" s="307">
        <v>0</v>
      </c>
    </row>
    <row r="54" spans="1:2" ht="14.15">
      <c r="A54" s="162" t="s">
        <v>243</v>
      </c>
      <c r="B54" s="307">
        <v>0</v>
      </c>
    </row>
    <row r="55" spans="1:2" ht="14.15">
      <c r="A55" s="162" t="s">
        <v>244</v>
      </c>
      <c r="B55" s="307">
        <v>0</v>
      </c>
    </row>
    <row r="56" spans="1:2" ht="14.15">
      <c r="A56" s="162" t="s">
        <v>245</v>
      </c>
      <c r="B56" s="308">
        <v>0</v>
      </c>
    </row>
    <row r="57" spans="1:2" ht="14.15">
      <c r="A57" s="162" t="s">
        <v>246</v>
      </c>
      <c r="B57" s="253">
        <f>SUM(B52:B56)</f>
        <v>0</v>
      </c>
    </row>
    <row r="58" spans="1:2">
      <c r="A58" s="167"/>
    </row>
    <row r="59" spans="1:2" ht="14.15">
      <c r="A59" s="252" t="s">
        <v>247</v>
      </c>
      <c r="B59" s="254">
        <f>B40+B45+B50+B57</f>
        <v>0</v>
      </c>
    </row>
    <row r="60" spans="1:2" ht="14.15">
      <c r="A60" s="168" t="s">
        <v>248</v>
      </c>
      <c r="B60" s="201">
        <f>B33-B59</f>
        <v>901698.8600000001</v>
      </c>
    </row>
    <row r="61" spans="1:2" ht="28.3">
      <c r="A61" s="169" t="s">
        <v>249</v>
      </c>
      <c r="B61" s="306">
        <v>0</v>
      </c>
    </row>
    <row r="62" spans="1:2" ht="28.3">
      <c r="A62" s="170" t="s">
        <v>250</v>
      </c>
      <c r="B62" s="201">
        <f>B60+B61</f>
        <v>901698.8600000001</v>
      </c>
    </row>
    <row r="63" spans="1:2" ht="14.15">
      <c r="A63" s="168" t="s">
        <v>251</v>
      </c>
      <c r="B63" s="306">
        <v>0</v>
      </c>
    </row>
    <row r="64" spans="1:2" thickBot="1">
      <c r="A64" s="171" t="s">
        <v>252</v>
      </c>
      <c r="B64" s="201">
        <f>B62-B63</f>
        <v>901698.8600000001</v>
      </c>
    </row>
    <row r="65" spans="1:1" ht="14.15">
      <c r="A65" s="157"/>
    </row>
  </sheetData>
  <sheetProtection algorithmName="SHA-512" hashValue="sCUOeM3SW0fC9h0uLh0XQ0oQlcnI0sDbaONgd0BEL9XUmsWAChUtyhJ9xfnRSlXI4QV8aVGW3gNNECrhu4gZCw==" saltValue="F/CzQV5CRgqTrTakdHkiVg==" spinCount="100000" sheet="1" objects="1" scenarios="1"/>
  <mergeCells count="1">
    <mergeCell ref="A1:A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S29"/>
  <sheetViews>
    <sheetView tabSelected="1" zoomScaleNormal="100" zoomScaleSheetLayoutView="100" workbookViewId="0">
      <pane xSplit="1" ySplit="4" topLeftCell="B5" activePane="bottomRight" state="frozen"/>
      <selection pane="topRight" activeCell="B1" sqref="B1"/>
      <selection pane="bottomLeft" activeCell="A5" sqref="A5"/>
      <selection pane="bottomRight" activeCell="C15" sqref="C15"/>
    </sheetView>
  </sheetViews>
  <sheetFormatPr defaultColWidth="11.3046875" defaultRowHeight="12.45"/>
  <cols>
    <col min="1" max="1" width="37" style="34" bestFit="1" customWidth="1"/>
    <col min="2" max="2" width="47.3046875" style="34" customWidth="1"/>
    <col min="3" max="3" width="7.3046875" customWidth="1"/>
    <col min="4" max="4" width="5.69140625" customWidth="1"/>
    <col min="5" max="5" width="7.53515625" customWidth="1"/>
    <col min="6" max="6" width="7.07421875" customWidth="1"/>
    <col min="7" max="7" width="7.84375" customWidth="1"/>
    <col min="8" max="8" width="9.3046875" customWidth="1"/>
    <col min="9" max="9" width="7.69140625" customWidth="1"/>
    <col min="10" max="10" width="9.3046875" customWidth="1"/>
    <col min="11" max="11" width="6.07421875" customWidth="1"/>
    <col min="12" max="12" width="6.69140625" customWidth="1"/>
    <col min="13" max="13" width="8.07421875" customWidth="1"/>
    <col min="14" max="14" width="9" customWidth="1"/>
    <col min="15" max="15" width="8.07421875" customWidth="1"/>
    <col min="16" max="16" width="9.3046875" customWidth="1"/>
    <col min="17" max="17" width="5.69140625" customWidth="1"/>
    <col min="18" max="18" width="7.3046875" customWidth="1"/>
    <col min="19" max="19" width="6.3046875" customWidth="1"/>
    <col min="20" max="20" width="9.3046875" customWidth="1"/>
    <col min="21" max="21" width="6.53515625" customWidth="1"/>
    <col min="22" max="22" width="7.3046875" style="105" customWidth="1"/>
    <col min="23" max="23" width="6" customWidth="1"/>
    <col min="24" max="24" width="5.3046875" customWidth="1"/>
    <col min="25" max="25" width="5.53515625" customWidth="1"/>
    <col min="26" max="26" width="11.07421875" customWidth="1"/>
    <col min="27" max="27" width="7.3046875" customWidth="1"/>
    <col min="28" max="28" width="7.07421875" customWidth="1"/>
    <col min="29" max="29" width="10.69140625" customWidth="1"/>
    <col min="30" max="30" width="6.3046875" customWidth="1"/>
    <col min="31" max="31" width="10.07421875" customWidth="1"/>
    <col min="32" max="32" width="5.69140625" customWidth="1"/>
    <col min="33" max="33" width="11.07421875" customWidth="1"/>
    <col min="34" max="34" width="5.84375" customWidth="1"/>
    <col min="35" max="35" width="9.3046875" customWidth="1"/>
    <col min="36" max="36" width="5.84375" customWidth="1"/>
    <col min="38" max="38" width="5" customWidth="1"/>
    <col min="40" max="40" width="10" customWidth="1"/>
    <col min="41" max="41" width="9.84375" customWidth="1"/>
    <col min="42" max="42" width="10.84375" customWidth="1"/>
    <col min="43" max="43" width="10.53515625" customWidth="1"/>
    <col min="44" max="44" width="11.69140625" customWidth="1"/>
    <col min="235" max="235" width="14" customWidth="1"/>
    <col min="236" max="236" width="15" customWidth="1"/>
    <col min="237" max="239" width="7.84375" customWidth="1"/>
    <col min="240" max="240" width="2" customWidth="1"/>
    <col min="241" max="242" width="7.3046875" customWidth="1"/>
    <col min="243" max="244" width="9.3046875" customWidth="1"/>
    <col min="245" max="245" width="6.07421875" customWidth="1"/>
    <col min="246" max="246" width="6.69140625" customWidth="1"/>
    <col min="247" max="247" width="1.69140625" customWidth="1"/>
    <col min="248" max="248" width="8.07421875" customWidth="1"/>
    <col min="249" max="249" width="7" customWidth="1"/>
    <col min="250" max="250" width="9" customWidth="1"/>
    <col min="251" max="251" width="8.07421875" customWidth="1"/>
    <col min="252" max="252" width="9.3046875" customWidth="1"/>
    <col min="253" max="254" width="5.69140625" customWidth="1"/>
    <col min="255" max="255" width="1.3046875" customWidth="1"/>
    <col min="256" max="256" width="7.3046875" customWidth="1"/>
    <col min="257" max="257" width="9.3046875" customWidth="1"/>
    <col min="258" max="258" width="6.07421875" customWidth="1"/>
    <col min="259" max="259" width="6" customWidth="1"/>
    <col min="260" max="260" width="5.3046875" customWidth="1"/>
    <col min="261" max="261" width="1.69140625" customWidth="1"/>
    <col min="262" max="262" width="13.3046875" customWidth="1"/>
    <col min="263" max="263" width="8.69140625" customWidth="1"/>
    <col min="264" max="264" width="7.07421875" customWidth="1"/>
    <col min="266" max="266" width="6.3046875" customWidth="1"/>
    <col min="268" max="268" width="5.69140625" customWidth="1"/>
    <col min="269" max="269" width="6.3046875" customWidth="1"/>
    <col min="271" max="271" width="5.84375" customWidth="1"/>
    <col min="272" max="272" width="9.3046875" customWidth="1"/>
    <col min="273" max="273" width="5.84375" customWidth="1"/>
    <col min="275" max="275" width="5" customWidth="1"/>
    <col min="280" max="280" width="14.3046875" customWidth="1"/>
    <col min="281" max="281" width="5.07421875" customWidth="1"/>
    <col min="283" max="283" width="6" customWidth="1"/>
    <col min="285" max="285" width="5.69140625" customWidth="1"/>
    <col min="287" max="287" width="5" customWidth="1"/>
    <col min="289" max="289" width="7.07421875" customWidth="1"/>
    <col min="291" max="291" width="6.3046875" customWidth="1"/>
    <col min="293" max="293" width="5.07421875" customWidth="1"/>
    <col min="295" max="295" width="5.3046875" customWidth="1"/>
    <col min="297" max="297" width="5.07421875" customWidth="1"/>
    <col min="299" max="299" width="5.84375" customWidth="1"/>
    <col min="491" max="491" width="14" customWidth="1"/>
    <col min="492" max="492" width="15" customWidth="1"/>
    <col min="493" max="495" width="7.84375" customWidth="1"/>
    <col min="496" max="496" width="2" customWidth="1"/>
    <col min="497" max="498" width="7.3046875" customWidth="1"/>
    <col min="499" max="500" width="9.3046875" customWidth="1"/>
    <col min="501" max="501" width="6.07421875" customWidth="1"/>
    <col min="502" max="502" width="6.69140625" customWidth="1"/>
    <col min="503" max="503" width="1.69140625" customWidth="1"/>
    <col min="504" max="504" width="8.07421875" customWidth="1"/>
    <col min="505" max="505" width="7" customWidth="1"/>
    <col min="506" max="506" width="9" customWidth="1"/>
    <col min="507" max="507" width="8.07421875" customWidth="1"/>
    <col min="508" max="508" width="9.3046875" customWidth="1"/>
    <col min="509" max="510" width="5.69140625" customWidth="1"/>
    <col min="511" max="511" width="1.3046875" customWidth="1"/>
    <col min="512" max="512" width="7.3046875" customWidth="1"/>
    <col min="513" max="513" width="9.3046875" customWidth="1"/>
    <col min="514" max="514" width="6.07421875" customWidth="1"/>
    <col min="515" max="515" width="6" customWidth="1"/>
    <col min="516" max="516" width="5.3046875" customWidth="1"/>
    <col min="517" max="517" width="1.69140625" customWidth="1"/>
    <col min="518" max="518" width="13.3046875" customWidth="1"/>
    <col min="519" max="519" width="8.69140625" customWidth="1"/>
    <col min="520" max="520" width="7.07421875" customWidth="1"/>
    <col min="522" max="522" width="6.3046875" customWidth="1"/>
    <col min="524" max="524" width="5.69140625" customWidth="1"/>
    <col min="525" max="525" width="6.3046875" customWidth="1"/>
    <col min="527" max="527" width="5.84375" customWidth="1"/>
    <col min="528" max="528" width="9.3046875" customWidth="1"/>
    <col min="529" max="529" width="5.84375" customWidth="1"/>
    <col min="531" max="531" width="5" customWidth="1"/>
    <col min="536" max="536" width="14.3046875" customWidth="1"/>
    <col min="537" max="537" width="5.07421875" customWidth="1"/>
    <col min="539" max="539" width="6" customWidth="1"/>
    <col min="541" max="541" width="5.69140625" customWidth="1"/>
    <col min="543" max="543" width="5" customWidth="1"/>
    <col min="545" max="545" width="7.07421875" customWidth="1"/>
    <col min="547" max="547" width="6.3046875" customWidth="1"/>
    <col min="549" max="549" width="5.07421875" customWidth="1"/>
    <col min="551" max="551" width="5.3046875" customWidth="1"/>
    <col min="553" max="553" width="5.07421875" customWidth="1"/>
    <col min="555" max="555" width="5.84375" customWidth="1"/>
    <col min="747" max="747" width="14" customWidth="1"/>
    <col min="748" max="748" width="15" customWidth="1"/>
    <col min="749" max="751" width="7.84375" customWidth="1"/>
    <col min="752" max="752" width="2" customWidth="1"/>
    <col min="753" max="754" width="7.3046875" customWidth="1"/>
    <col min="755" max="756" width="9.3046875" customWidth="1"/>
    <col min="757" max="757" width="6.07421875" customWidth="1"/>
    <col min="758" max="758" width="6.69140625" customWidth="1"/>
    <col min="759" max="759" width="1.69140625" customWidth="1"/>
    <col min="760" max="760" width="8.07421875" customWidth="1"/>
    <col min="761" max="761" width="7" customWidth="1"/>
    <col min="762" max="762" width="9" customWidth="1"/>
    <col min="763" max="763" width="8.07421875" customWidth="1"/>
    <col min="764" max="764" width="9.3046875" customWidth="1"/>
    <col min="765" max="766" width="5.69140625" customWidth="1"/>
    <col min="767" max="767" width="1.3046875" customWidth="1"/>
    <col min="768" max="768" width="7.3046875" customWidth="1"/>
    <col min="769" max="769" width="9.3046875" customWidth="1"/>
    <col min="770" max="770" width="6.07421875" customWidth="1"/>
    <col min="771" max="771" width="6" customWidth="1"/>
    <col min="772" max="772" width="5.3046875" customWidth="1"/>
    <col min="773" max="773" width="1.69140625" customWidth="1"/>
    <col min="774" max="774" width="13.3046875" customWidth="1"/>
    <col min="775" max="775" width="8.69140625" customWidth="1"/>
    <col min="776" max="776" width="7.07421875" customWidth="1"/>
    <col min="778" max="778" width="6.3046875" customWidth="1"/>
    <col min="780" max="780" width="5.69140625" customWidth="1"/>
    <col min="781" max="781" width="6.3046875" customWidth="1"/>
    <col min="783" max="783" width="5.84375" customWidth="1"/>
    <col min="784" max="784" width="9.3046875" customWidth="1"/>
    <col min="785" max="785" width="5.84375" customWidth="1"/>
    <col min="787" max="787" width="5" customWidth="1"/>
    <col min="792" max="792" width="14.3046875" customWidth="1"/>
    <col min="793" max="793" width="5.07421875" customWidth="1"/>
    <col min="795" max="795" width="6" customWidth="1"/>
    <col min="797" max="797" width="5.69140625" customWidth="1"/>
    <col min="799" max="799" width="5" customWidth="1"/>
    <col min="801" max="801" width="7.07421875" customWidth="1"/>
    <col min="803" max="803" width="6.3046875" customWidth="1"/>
    <col min="805" max="805" width="5.07421875" customWidth="1"/>
    <col min="807" max="807" width="5.3046875" customWidth="1"/>
    <col min="809" max="809" width="5.07421875" customWidth="1"/>
    <col min="811" max="811" width="5.84375" customWidth="1"/>
    <col min="1003" max="1003" width="14" customWidth="1"/>
    <col min="1004" max="1004" width="15" customWidth="1"/>
    <col min="1005" max="1007" width="7.84375" customWidth="1"/>
    <col min="1008" max="1008" width="2" customWidth="1"/>
    <col min="1009" max="1010" width="7.3046875" customWidth="1"/>
    <col min="1011" max="1012" width="9.3046875" customWidth="1"/>
    <col min="1013" max="1013" width="6.07421875" customWidth="1"/>
    <col min="1014" max="1014" width="6.69140625" customWidth="1"/>
    <col min="1015" max="1015" width="1.69140625" customWidth="1"/>
    <col min="1016" max="1016" width="8.07421875" customWidth="1"/>
    <col min="1017" max="1017" width="7" customWidth="1"/>
    <col min="1018" max="1018" width="9" customWidth="1"/>
    <col min="1019" max="1019" width="8.07421875" customWidth="1"/>
    <col min="1020" max="1020" width="9.3046875" customWidth="1"/>
    <col min="1021" max="1022" width="5.69140625" customWidth="1"/>
    <col min="1023" max="1023" width="1.3046875" customWidth="1"/>
    <col min="1024" max="1024" width="7.3046875" customWidth="1"/>
    <col min="1025" max="1025" width="9.3046875" customWidth="1"/>
    <col min="1026" max="1026" width="6.07421875" customWidth="1"/>
    <col min="1027" max="1027" width="6" customWidth="1"/>
    <col min="1028" max="1028" width="5.3046875" customWidth="1"/>
    <col min="1029" max="1029" width="1.69140625" customWidth="1"/>
    <col min="1030" max="1030" width="13.3046875" customWidth="1"/>
    <col min="1031" max="1031" width="8.69140625" customWidth="1"/>
    <col min="1032" max="1032" width="7.07421875" customWidth="1"/>
    <col min="1034" max="1034" width="6.3046875" customWidth="1"/>
    <col min="1036" max="1036" width="5.69140625" customWidth="1"/>
    <col min="1037" max="1037" width="6.3046875" customWidth="1"/>
    <col min="1039" max="1039" width="5.84375" customWidth="1"/>
    <col min="1040" max="1040" width="9.3046875" customWidth="1"/>
    <col min="1041" max="1041" width="5.84375" customWidth="1"/>
    <col min="1043" max="1043" width="5" customWidth="1"/>
    <col min="1048" max="1048" width="14.3046875" customWidth="1"/>
    <col min="1049" max="1049" width="5.07421875" customWidth="1"/>
    <col min="1051" max="1051" width="6" customWidth="1"/>
    <col min="1053" max="1053" width="5.69140625" customWidth="1"/>
    <col min="1055" max="1055" width="5" customWidth="1"/>
    <col min="1057" max="1057" width="7.07421875" customWidth="1"/>
    <col min="1059" max="1059" width="6.3046875" customWidth="1"/>
    <col min="1061" max="1061" width="5.07421875" customWidth="1"/>
    <col min="1063" max="1063" width="5.3046875" customWidth="1"/>
    <col min="1065" max="1065" width="5.07421875" customWidth="1"/>
    <col min="1067" max="1067" width="5.84375" customWidth="1"/>
    <col min="1259" max="1259" width="14" customWidth="1"/>
    <col min="1260" max="1260" width="15" customWidth="1"/>
    <col min="1261" max="1263" width="7.84375" customWidth="1"/>
    <col min="1264" max="1264" width="2" customWidth="1"/>
    <col min="1265" max="1266" width="7.3046875" customWidth="1"/>
    <col min="1267" max="1268" width="9.3046875" customWidth="1"/>
    <col min="1269" max="1269" width="6.07421875" customWidth="1"/>
    <col min="1270" max="1270" width="6.69140625" customWidth="1"/>
    <col min="1271" max="1271" width="1.69140625" customWidth="1"/>
    <col min="1272" max="1272" width="8.07421875" customWidth="1"/>
    <col min="1273" max="1273" width="7" customWidth="1"/>
    <col min="1274" max="1274" width="9" customWidth="1"/>
    <col min="1275" max="1275" width="8.07421875" customWidth="1"/>
    <col min="1276" max="1276" width="9.3046875" customWidth="1"/>
    <col min="1277" max="1278" width="5.69140625" customWidth="1"/>
    <col min="1279" max="1279" width="1.3046875" customWidth="1"/>
    <col min="1280" max="1280" width="7.3046875" customWidth="1"/>
    <col min="1281" max="1281" width="9.3046875" customWidth="1"/>
    <col min="1282" max="1282" width="6.07421875" customWidth="1"/>
    <col min="1283" max="1283" width="6" customWidth="1"/>
    <col min="1284" max="1284" width="5.3046875" customWidth="1"/>
    <col min="1285" max="1285" width="1.69140625" customWidth="1"/>
    <col min="1286" max="1286" width="13.3046875" customWidth="1"/>
    <col min="1287" max="1287" width="8.69140625" customWidth="1"/>
    <col min="1288" max="1288" width="7.07421875" customWidth="1"/>
    <col min="1290" max="1290" width="6.3046875" customWidth="1"/>
    <col min="1292" max="1292" width="5.69140625" customWidth="1"/>
    <col min="1293" max="1293" width="6.3046875" customWidth="1"/>
    <col min="1295" max="1295" width="5.84375" customWidth="1"/>
    <col min="1296" max="1296" width="9.3046875" customWidth="1"/>
    <col min="1297" max="1297" width="5.84375" customWidth="1"/>
    <col min="1299" max="1299" width="5" customWidth="1"/>
    <col min="1304" max="1304" width="14.3046875" customWidth="1"/>
    <col min="1305" max="1305" width="5.07421875" customWidth="1"/>
    <col min="1307" max="1307" width="6" customWidth="1"/>
    <col min="1309" max="1309" width="5.69140625" customWidth="1"/>
    <col min="1311" max="1311" width="5" customWidth="1"/>
    <col min="1313" max="1313" width="7.07421875" customWidth="1"/>
    <col min="1315" max="1315" width="6.3046875" customWidth="1"/>
    <col min="1317" max="1317" width="5.07421875" customWidth="1"/>
    <col min="1319" max="1319" width="5.3046875" customWidth="1"/>
    <col min="1321" max="1321" width="5.07421875" customWidth="1"/>
    <col min="1323" max="1323" width="5.84375" customWidth="1"/>
    <col min="1515" max="1515" width="14" customWidth="1"/>
    <col min="1516" max="1516" width="15" customWidth="1"/>
    <col min="1517" max="1519" width="7.84375" customWidth="1"/>
    <col min="1520" max="1520" width="2" customWidth="1"/>
    <col min="1521" max="1522" width="7.3046875" customWidth="1"/>
    <col min="1523" max="1524" width="9.3046875" customWidth="1"/>
    <col min="1525" max="1525" width="6.07421875" customWidth="1"/>
    <col min="1526" max="1526" width="6.69140625" customWidth="1"/>
    <col min="1527" max="1527" width="1.69140625" customWidth="1"/>
    <col min="1528" max="1528" width="8.07421875" customWidth="1"/>
    <col min="1529" max="1529" width="7" customWidth="1"/>
    <col min="1530" max="1530" width="9" customWidth="1"/>
    <col min="1531" max="1531" width="8.07421875" customWidth="1"/>
    <col min="1532" max="1532" width="9.3046875" customWidth="1"/>
    <col min="1533" max="1534" width="5.69140625" customWidth="1"/>
    <col min="1535" max="1535" width="1.3046875" customWidth="1"/>
    <col min="1536" max="1536" width="7.3046875" customWidth="1"/>
    <col min="1537" max="1537" width="9.3046875" customWidth="1"/>
    <col min="1538" max="1538" width="6.07421875" customWidth="1"/>
    <col min="1539" max="1539" width="6" customWidth="1"/>
    <col min="1540" max="1540" width="5.3046875" customWidth="1"/>
    <col min="1541" max="1541" width="1.69140625" customWidth="1"/>
    <col min="1542" max="1542" width="13.3046875" customWidth="1"/>
    <col min="1543" max="1543" width="8.69140625" customWidth="1"/>
    <col min="1544" max="1544" width="7.07421875" customWidth="1"/>
    <col min="1546" max="1546" width="6.3046875" customWidth="1"/>
    <col min="1548" max="1548" width="5.69140625" customWidth="1"/>
    <col min="1549" max="1549" width="6.3046875" customWidth="1"/>
    <col min="1551" max="1551" width="5.84375" customWidth="1"/>
    <col min="1552" max="1552" width="9.3046875" customWidth="1"/>
    <col min="1553" max="1553" width="5.84375" customWidth="1"/>
    <col min="1555" max="1555" width="5" customWidth="1"/>
    <col min="1560" max="1560" width="14.3046875" customWidth="1"/>
    <col min="1561" max="1561" width="5.07421875" customWidth="1"/>
    <col min="1563" max="1563" width="6" customWidth="1"/>
    <col min="1565" max="1565" width="5.69140625" customWidth="1"/>
    <col min="1567" max="1567" width="5" customWidth="1"/>
    <col min="1569" max="1569" width="7.07421875" customWidth="1"/>
    <col min="1571" max="1571" width="6.3046875" customWidth="1"/>
    <col min="1573" max="1573" width="5.07421875" customWidth="1"/>
    <col min="1575" max="1575" width="5.3046875" customWidth="1"/>
    <col min="1577" max="1577" width="5.07421875" customWidth="1"/>
    <col min="1579" max="1579" width="5.84375" customWidth="1"/>
    <col min="1771" max="1771" width="14" customWidth="1"/>
    <col min="1772" max="1772" width="15" customWidth="1"/>
    <col min="1773" max="1775" width="7.84375" customWidth="1"/>
    <col min="1776" max="1776" width="2" customWidth="1"/>
    <col min="1777" max="1778" width="7.3046875" customWidth="1"/>
    <col min="1779" max="1780" width="9.3046875" customWidth="1"/>
    <col min="1781" max="1781" width="6.07421875" customWidth="1"/>
    <col min="1782" max="1782" width="6.69140625" customWidth="1"/>
    <col min="1783" max="1783" width="1.69140625" customWidth="1"/>
    <col min="1784" max="1784" width="8.07421875" customWidth="1"/>
    <col min="1785" max="1785" width="7" customWidth="1"/>
    <col min="1786" max="1786" width="9" customWidth="1"/>
    <col min="1787" max="1787" width="8.07421875" customWidth="1"/>
    <col min="1788" max="1788" width="9.3046875" customWidth="1"/>
    <col min="1789" max="1790" width="5.69140625" customWidth="1"/>
    <col min="1791" max="1791" width="1.3046875" customWidth="1"/>
    <col min="1792" max="1792" width="7.3046875" customWidth="1"/>
    <col min="1793" max="1793" width="9.3046875" customWidth="1"/>
    <col min="1794" max="1794" width="6.07421875" customWidth="1"/>
    <col min="1795" max="1795" width="6" customWidth="1"/>
    <col min="1796" max="1796" width="5.3046875" customWidth="1"/>
    <col min="1797" max="1797" width="1.69140625" customWidth="1"/>
    <col min="1798" max="1798" width="13.3046875" customWidth="1"/>
    <col min="1799" max="1799" width="8.69140625" customWidth="1"/>
    <col min="1800" max="1800" width="7.07421875" customWidth="1"/>
    <col min="1802" max="1802" width="6.3046875" customWidth="1"/>
    <col min="1804" max="1804" width="5.69140625" customWidth="1"/>
    <col min="1805" max="1805" width="6.3046875" customWidth="1"/>
    <col min="1807" max="1807" width="5.84375" customWidth="1"/>
    <col min="1808" max="1808" width="9.3046875" customWidth="1"/>
    <col min="1809" max="1809" width="5.84375" customWidth="1"/>
    <col min="1811" max="1811" width="5" customWidth="1"/>
    <col min="1816" max="1816" width="14.3046875" customWidth="1"/>
    <col min="1817" max="1817" width="5.07421875" customWidth="1"/>
    <col min="1819" max="1819" width="6" customWidth="1"/>
    <col min="1821" max="1821" width="5.69140625" customWidth="1"/>
    <col min="1823" max="1823" width="5" customWidth="1"/>
    <col min="1825" max="1825" width="7.07421875" customWidth="1"/>
    <col min="1827" max="1827" width="6.3046875" customWidth="1"/>
    <col min="1829" max="1829" width="5.07421875" customWidth="1"/>
    <col min="1831" max="1831" width="5.3046875" customWidth="1"/>
    <col min="1833" max="1833" width="5.07421875" customWidth="1"/>
    <col min="1835" max="1835" width="5.84375" customWidth="1"/>
    <col min="2027" max="2027" width="14" customWidth="1"/>
    <col min="2028" max="2028" width="15" customWidth="1"/>
    <col min="2029" max="2031" width="7.84375" customWidth="1"/>
    <col min="2032" max="2032" width="2" customWidth="1"/>
    <col min="2033" max="2034" width="7.3046875" customWidth="1"/>
    <col min="2035" max="2036" width="9.3046875" customWidth="1"/>
    <col min="2037" max="2037" width="6.07421875" customWidth="1"/>
    <col min="2038" max="2038" width="6.69140625" customWidth="1"/>
    <col min="2039" max="2039" width="1.69140625" customWidth="1"/>
    <col min="2040" max="2040" width="8.07421875" customWidth="1"/>
    <col min="2041" max="2041" width="7" customWidth="1"/>
    <col min="2042" max="2042" width="9" customWidth="1"/>
    <col min="2043" max="2043" width="8.07421875" customWidth="1"/>
    <col min="2044" max="2044" width="9.3046875" customWidth="1"/>
    <col min="2045" max="2046" width="5.69140625" customWidth="1"/>
    <col min="2047" max="2047" width="1.3046875" customWidth="1"/>
    <col min="2048" max="2048" width="7.3046875" customWidth="1"/>
    <col min="2049" max="2049" width="9.3046875" customWidth="1"/>
    <col min="2050" max="2050" width="6.07421875" customWidth="1"/>
    <col min="2051" max="2051" width="6" customWidth="1"/>
    <col min="2052" max="2052" width="5.3046875" customWidth="1"/>
    <col min="2053" max="2053" width="1.69140625" customWidth="1"/>
    <col min="2054" max="2054" width="13.3046875" customWidth="1"/>
    <col min="2055" max="2055" width="8.69140625" customWidth="1"/>
    <col min="2056" max="2056" width="7.07421875" customWidth="1"/>
    <col min="2058" max="2058" width="6.3046875" customWidth="1"/>
    <col min="2060" max="2060" width="5.69140625" customWidth="1"/>
    <col min="2061" max="2061" width="6.3046875" customWidth="1"/>
    <col min="2063" max="2063" width="5.84375" customWidth="1"/>
    <col min="2064" max="2064" width="9.3046875" customWidth="1"/>
    <col min="2065" max="2065" width="5.84375" customWidth="1"/>
    <col min="2067" max="2067" width="5" customWidth="1"/>
    <col min="2072" max="2072" width="14.3046875" customWidth="1"/>
    <col min="2073" max="2073" width="5.07421875" customWidth="1"/>
    <col min="2075" max="2075" width="6" customWidth="1"/>
    <col min="2077" max="2077" width="5.69140625" customWidth="1"/>
    <col min="2079" max="2079" width="5" customWidth="1"/>
    <col min="2081" max="2081" width="7.07421875" customWidth="1"/>
    <col min="2083" max="2083" width="6.3046875" customWidth="1"/>
    <col min="2085" max="2085" width="5.07421875" customWidth="1"/>
    <col min="2087" max="2087" width="5.3046875" customWidth="1"/>
    <col min="2089" max="2089" width="5.07421875" customWidth="1"/>
    <col min="2091" max="2091" width="5.84375" customWidth="1"/>
    <col min="2283" max="2283" width="14" customWidth="1"/>
    <col min="2284" max="2284" width="15" customWidth="1"/>
    <col min="2285" max="2287" width="7.84375" customWidth="1"/>
    <col min="2288" max="2288" width="2" customWidth="1"/>
    <col min="2289" max="2290" width="7.3046875" customWidth="1"/>
    <col min="2291" max="2292" width="9.3046875" customWidth="1"/>
    <col min="2293" max="2293" width="6.07421875" customWidth="1"/>
    <col min="2294" max="2294" width="6.69140625" customWidth="1"/>
    <col min="2295" max="2295" width="1.69140625" customWidth="1"/>
    <col min="2296" max="2296" width="8.07421875" customWidth="1"/>
    <col min="2297" max="2297" width="7" customWidth="1"/>
    <col min="2298" max="2298" width="9" customWidth="1"/>
    <col min="2299" max="2299" width="8.07421875" customWidth="1"/>
    <col min="2300" max="2300" width="9.3046875" customWidth="1"/>
    <col min="2301" max="2302" width="5.69140625" customWidth="1"/>
    <col min="2303" max="2303" width="1.3046875" customWidth="1"/>
    <col min="2304" max="2304" width="7.3046875" customWidth="1"/>
    <col min="2305" max="2305" width="9.3046875" customWidth="1"/>
    <col min="2306" max="2306" width="6.07421875" customWidth="1"/>
    <col min="2307" max="2307" width="6" customWidth="1"/>
    <col min="2308" max="2308" width="5.3046875" customWidth="1"/>
    <col min="2309" max="2309" width="1.69140625" customWidth="1"/>
    <col min="2310" max="2310" width="13.3046875" customWidth="1"/>
    <col min="2311" max="2311" width="8.69140625" customWidth="1"/>
    <col min="2312" max="2312" width="7.07421875" customWidth="1"/>
    <col min="2314" max="2314" width="6.3046875" customWidth="1"/>
    <col min="2316" max="2316" width="5.69140625" customWidth="1"/>
    <col min="2317" max="2317" width="6.3046875" customWidth="1"/>
    <col min="2319" max="2319" width="5.84375" customWidth="1"/>
    <col min="2320" max="2320" width="9.3046875" customWidth="1"/>
    <col min="2321" max="2321" width="5.84375" customWidth="1"/>
    <col min="2323" max="2323" width="5" customWidth="1"/>
    <col min="2328" max="2328" width="14.3046875" customWidth="1"/>
    <col min="2329" max="2329" width="5.07421875" customWidth="1"/>
    <col min="2331" max="2331" width="6" customWidth="1"/>
    <col min="2333" max="2333" width="5.69140625" customWidth="1"/>
    <col min="2335" max="2335" width="5" customWidth="1"/>
    <col min="2337" max="2337" width="7.07421875" customWidth="1"/>
    <col min="2339" max="2339" width="6.3046875" customWidth="1"/>
    <col min="2341" max="2341" width="5.07421875" customWidth="1"/>
    <col min="2343" max="2343" width="5.3046875" customWidth="1"/>
    <col min="2345" max="2345" width="5.07421875" customWidth="1"/>
    <col min="2347" max="2347" width="5.84375" customWidth="1"/>
    <col min="2539" max="2539" width="14" customWidth="1"/>
    <col min="2540" max="2540" width="15" customWidth="1"/>
    <col min="2541" max="2543" width="7.84375" customWidth="1"/>
    <col min="2544" max="2544" width="2" customWidth="1"/>
    <col min="2545" max="2546" width="7.3046875" customWidth="1"/>
    <col min="2547" max="2548" width="9.3046875" customWidth="1"/>
    <col min="2549" max="2549" width="6.07421875" customWidth="1"/>
    <col min="2550" max="2550" width="6.69140625" customWidth="1"/>
    <col min="2551" max="2551" width="1.69140625" customWidth="1"/>
    <col min="2552" max="2552" width="8.07421875" customWidth="1"/>
    <col min="2553" max="2553" width="7" customWidth="1"/>
    <col min="2554" max="2554" width="9" customWidth="1"/>
    <col min="2555" max="2555" width="8.07421875" customWidth="1"/>
    <col min="2556" max="2556" width="9.3046875" customWidth="1"/>
    <col min="2557" max="2558" width="5.69140625" customWidth="1"/>
    <col min="2559" max="2559" width="1.3046875" customWidth="1"/>
    <col min="2560" max="2560" width="7.3046875" customWidth="1"/>
    <col min="2561" max="2561" width="9.3046875" customWidth="1"/>
    <col min="2562" max="2562" width="6.07421875" customWidth="1"/>
    <col min="2563" max="2563" width="6" customWidth="1"/>
    <col min="2564" max="2564" width="5.3046875" customWidth="1"/>
    <col min="2565" max="2565" width="1.69140625" customWidth="1"/>
    <col min="2566" max="2566" width="13.3046875" customWidth="1"/>
    <col min="2567" max="2567" width="8.69140625" customWidth="1"/>
    <col min="2568" max="2568" width="7.07421875" customWidth="1"/>
    <col min="2570" max="2570" width="6.3046875" customWidth="1"/>
    <col min="2572" max="2572" width="5.69140625" customWidth="1"/>
    <col min="2573" max="2573" width="6.3046875" customWidth="1"/>
    <col min="2575" max="2575" width="5.84375" customWidth="1"/>
    <col min="2576" max="2576" width="9.3046875" customWidth="1"/>
    <col min="2577" max="2577" width="5.84375" customWidth="1"/>
    <col min="2579" max="2579" width="5" customWidth="1"/>
    <col min="2584" max="2584" width="14.3046875" customWidth="1"/>
    <col min="2585" max="2585" width="5.07421875" customWidth="1"/>
    <col min="2587" max="2587" width="6" customWidth="1"/>
    <col min="2589" max="2589" width="5.69140625" customWidth="1"/>
    <col min="2591" max="2591" width="5" customWidth="1"/>
    <col min="2593" max="2593" width="7.07421875" customWidth="1"/>
    <col min="2595" max="2595" width="6.3046875" customWidth="1"/>
    <col min="2597" max="2597" width="5.07421875" customWidth="1"/>
    <col min="2599" max="2599" width="5.3046875" customWidth="1"/>
    <col min="2601" max="2601" width="5.07421875" customWidth="1"/>
    <col min="2603" max="2603" width="5.84375" customWidth="1"/>
    <col min="2795" max="2795" width="14" customWidth="1"/>
    <col min="2796" max="2796" width="15" customWidth="1"/>
    <col min="2797" max="2799" width="7.84375" customWidth="1"/>
    <col min="2800" max="2800" width="2" customWidth="1"/>
    <col min="2801" max="2802" width="7.3046875" customWidth="1"/>
    <col min="2803" max="2804" width="9.3046875" customWidth="1"/>
    <col min="2805" max="2805" width="6.07421875" customWidth="1"/>
    <col min="2806" max="2806" width="6.69140625" customWidth="1"/>
    <col min="2807" max="2807" width="1.69140625" customWidth="1"/>
    <col min="2808" max="2808" width="8.07421875" customWidth="1"/>
    <col min="2809" max="2809" width="7" customWidth="1"/>
    <col min="2810" max="2810" width="9" customWidth="1"/>
    <col min="2811" max="2811" width="8.07421875" customWidth="1"/>
    <col min="2812" max="2812" width="9.3046875" customWidth="1"/>
    <col min="2813" max="2814" width="5.69140625" customWidth="1"/>
    <col min="2815" max="2815" width="1.3046875" customWidth="1"/>
    <col min="2816" max="2816" width="7.3046875" customWidth="1"/>
    <col min="2817" max="2817" width="9.3046875" customWidth="1"/>
    <col min="2818" max="2818" width="6.07421875" customWidth="1"/>
    <col min="2819" max="2819" width="6" customWidth="1"/>
    <col min="2820" max="2820" width="5.3046875" customWidth="1"/>
    <col min="2821" max="2821" width="1.69140625" customWidth="1"/>
    <col min="2822" max="2822" width="13.3046875" customWidth="1"/>
    <col min="2823" max="2823" width="8.69140625" customWidth="1"/>
    <col min="2824" max="2824" width="7.07421875" customWidth="1"/>
    <col min="2826" max="2826" width="6.3046875" customWidth="1"/>
    <col min="2828" max="2828" width="5.69140625" customWidth="1"/>
    <col min="2829" max="2829" width="6.3046875" customWidth="1"/>
    <col min="2831" max="2831" width="5.84375" customWidth="1"/>
    <col min="2832" max="2832" width="9.3046875" customWidth="1"/>
    <col min="2833" max="2833" width="5.84375" customWidth="1"/>
    <col min="2835" max="2835" width="5" customWidth="1"/>
    <col min="2840" max="2840" width="14.3046875" customWidth="1"/>
    <col min="2841" max="2841" width="5.07421875" customWidth="1"/>
    <col min="2843" max="2843" width="6" customWidth="1"/>
    <col min="2845" max="2845" width="5.69140625" customWidth="1"/>
    <col min="2847" max="2847" width="5" customWidth="1"/>
    <col min="2849" max="2849" width="7.07421875" customWidth="1"/>
    <col min="2851" max="2851" width="6.3046875" customWidth="1"/>
    <col min="2853" max="2853" width="5.07421875" customWidth="1"/>
    <col min="2855" max="2855" width="5.3046875" customWidth="1"/>
    <col min="2857" max="2857" width="5.07421875" customWidth="1"/>
    <col min="2859" max="2859" width="5.84375" customWidth="1"/>
    <col min="3051" max="3051" width="14" customWidth="1"/>
    <col min="3052" max="3052" width="15" customWidth="1"/>
    <col min="3053" max="3055" width="7.84375" customWidth="1"/>
    <col min="3056" max="3056" width="2" customWidth="1"/>
    <col min="3057" max="3058" width="7.3046875" customWidth="1"/>
    <col min="3059" max="3060" width="9.3046875" customWidth="1"/>
    <col min="3061" max="3061" width="6.07421875" customWidth="1"/>
    <col min="3062" max="3062" width="6.69140625" customWidth="1"/>
    <col min="3063" max="3063" width="1.69140625" customWidth="1"/>
    <col min="3064" max="3064" width="8.07421875" customWidth="1"/>
    <col min="3065" max="3065" width="7" customWidth="1"/>
    <col min="3066" max="3066" width="9" customWidth="1"/>
    <col min="3067" max="3067" width="8.07421875" customWidth="1"/>
    <col min="3068" max="3068" width="9.3046875" customWidth="1"/>
    <col min="3069" max="3070" width="5.69140625" customWidth="1"/>
    <col min="3071" max="3071" width="1.3046875" customWidth="1"/>
    <col min="3072" max="3072" width="7.3046875" customWidth="1"/>
    <col min="3073" max="3073" width="9.3046875" customWidth="1"/>
    <col min="3074" max="3074" width="6.07421875" customWidth="1"/>
    <col min="3075" max="3075" width="6" customWidth="1"/>
    <col min="3076" max="3076" width="5.3046875" customWidth="1"/>
    <col min="3077" max="3077" width="1.69140625" customWidth="1"/>
    <col min="3078" max="3078" width="13.3046875" customWidth="1"/>
    <col min="3079" max="3079" width="8.69140625" customWidth="1"/>
    <col min="3080" max="3080" width="7.07421875" customWidth="1"/>
    <col min="3082" max="3082" width="6.3046875" customWidth="1"/>
    <col min="3084" max="3084" width="5.69140625" customWidth="1"/>
    <col min="3085" max="3085" width="6.3046875" customWidth="1"/>
    <col min="3087" max="3087" width="5.84375" customWidth="1"/>
    <col min="3088" max="3088" width="9.3046875" customWidth="1"/>
    <col min="3089" max="3089" width="5.84375" customWidth="1"/>
    <col min="3091" max="3091" width="5" customWidth="1"/>
    <col min="3096" max="3096" width="14.3046875" customWidth="1"/>
    <col min="3097" max="3097" width="5.07421875" customWidth="1"/>
    <col min="3099" max="3099" width="6" customWidth="1"/>
    <col min="3101" max="3101" width="5.69140625" customWidth="1"/>
    <col min="3103" max="3103" width="5" customWidth="1"/>
    <col min="3105" max="3105" width="7.07421875" customWidth="1"/>
    <col min="3107" max="3107" width="6.3046875" customWidth="1"/>
    <col min="3109" max="3109" width="5.07421875" customWidth="1"/>
    <col min="3111" max="3111" width="5.3046875" customWidth="1"/>
    <col min="3113" max="3113" width="5.07421875" customWidth="1"/>
    <col min="3115" max="3115" width="5.84375" customWidth="1"/>
    <col min="3307" max="3307" width="14" customWidth="1"/>
    <col min="3308" max="3308" width="15" customWidth="1"/>
    <col min="3309" max="3311" width="7.84375" customWidth="1"/>
    <col min="3312" max="3312" width="2" customWidth="1"/>
    <col min="3313" max="3314" width="7.3046875" customWidth="1"/>
    <col min="3315" max="3316" width="9.3046875" customWidth="1"/>
    <col min="3317" max="3317" width="6.07421875" customWidth="1"/>
    <col min="3318" max="3318" width="6.69140625" customWidth="1"/>
    <col min="3319" max="3319" width="1.69140625" customWidth="1"/>
    <col min="3320" max="3320" width="8.07421875" customWidth="1"/>
    <col min="3321" max="3321" width="7" customWidth="1"/>
    <col min="3322" max="3322" width="9" customWidth="1"/>
    <col min="3323" max="3323" width="8.07421875" customWidth="1"/>
    <col min="3324" max="3324" width="9.3046875" customWidth="1"/>
    <col min="3325" max="3326" width="5.69140625" customWidth="1"/>
    <col min="3327" max="3327" width="1.3046875" customWidth="1"/>
    <col min="3328" max="3328" width="7.3046875" customWidth="1"/>
    <col min="3329" max="3329" width="9.3046875" customWidth="1"/>
    <col min="3330" max="3330" width="6.07421875" customWidth="1"/>
    <col min="3331" max="3331" width="6" customWidth="1"/>
    <col min="3332" max="3332" width="5.3046875" customWidth="1"/>
    <col min="3333" max="3333" width="1.69140625" customWidth="1"/>
    <col min="3334" max="3334" width="13.3046875" customWidth="1"/>
    <col min="3335" max="3335" width="8.69140625" customWidth="1"/>
    <col min="3336" max="3336" width="7.07421875" customWidth="1"/>
    <col min="3338" max="3338" width="6.3046875" customWidth="1"/>
    <col min="3340" max="3340" width="5.69140625" customWidth="1"/>
    <col min="3341" max="3341" width="6.3046875" customWidth="1"/>
    <col min="3343" max="3343" width="5.84375" customWidth="1"/>
    <col min="3344" max="3344" width="9.3046875" customWidth="1"/>
    <col min="3345" max="3345" width="5.84375" customWidth="1"/>
    <col min="3347" max="3347" width="5" customWidth="1"/>
    <col min="3352" max="3352" width="14.3046875" customWidth="1"/>
    <col min="3353" max="3353" width="5.07421875" customWidth="1"/>
    <col min="3355" max="3355" width="6" customWidth="1"/>
    <col min="3357" max="3357" width="5.69140625" customWidth="1"/>
    <col min="3359" max="3359" width="5" customWidth="1"/>
    <col min="3361" max="3361" width="7.07421875" customWidth="1"/>
    <col min="3363" max="3363" width="6.3046875" customWidth="1"/>
    <col min="3365" max="3365" width="5.07421875" customWidth="1"/>
    <col min="3367" max="3367" width="5.3046875" customWidth="1"/>
    <col min="3369" max="3369" width="5.07421875" customWidth="1"/>
    <col min="3371" max="3371" width="5.84375" customWidth="1"/>
    <col min="3563" max="3563" width="14" customWidth="1"/>
    <col min="3564" max="3564" width="15" customWidth="1"/>
    <col min="3565" max="3567" width="7.84375" customWidth="1"/>
    <col min="3568" max="3568" width="2" customWidth="1"/>
    <col min="3569" max="3570" width="7.3046875" customWidth="1"/>
    <col min="3571" max="3572" width="9.3046875" customWidth="1"/>
    <col min="3573" max="3573" width="6.07421875" customWidth="1"/>
    <col min="3574" max="3574" width="6.69140625" customWidth="1"/>
    <col min="3575" max="3575" width="1.69140625" customWidth="1"/>
    <col min="3576" max="3576" width="8.07421875" customWidth="1"/>
    <col min="3577" max="3577" width="7" customWidth="1"/>
    <col min="3578" max="3578" width="9" customWidth="1"/>
    <col min="3579" max="3579" width="8.07421875" customWidth="1"/>
    <col min="3580" max="3580" width="9.3046875" customWidth="1"/>
    <col min="3581" max="3582" width="5.69140625" customWidth="1"/>
    <col min="3583" max="3583" width="1.3046875" customWidth="1"/>
    <col min="3584" max="3584" width="7.3046875" customWidth="1"/>
    <col min="3585" max="3585" width="9.3046875" customWidth="1"/>
    <col min="3586" max="3586" width="6.07421875" customWidth="1"/>
    <col min="3587" max="3587" width="6" customWidth="1"/>
    <col min="3588" max="3588" width="5.3046875" customWidth="1"/>
    <col min="3589" max="3589" width="1.69140625" customWidth="1"/>
    <col min="3590" max="3590" width="13.3046875" customWidth="1"/>
    <col min="3591" max="3591" width="8.69140625" customWidth="1"/>
    <col min="3592" max="3592" width="7.07421875" customWidth="1"/>
    <col min="3594" max="3594" width="6.3046875" customWidth="1"/>
    <col min="3596" max="3596" width="5.69140625" customWidth="1"/>
    <col min="3597" max="3597" width="6.3046875" customWidth="1"/>
    <col min="3599" max="3599" width="5.84375" customWidth="1"/>
    <col min="3600" max="3600" width="9.3046875" customWidth="1"/>
    <col min="3601" max="3601" width="5.84375" customWidth="1"/>
    <col min="3603" max="3603" width="5" customWidth="1"/>
    <col min="3608" max="3608" width="14.3046875" customWidth="1"/>
    <col min="3609" max="3609" width="5.07421875" customWidth="1"/>
    <col min="3611" max="3611" width="6" customWidth="1"/>
    <col min="3613" max="3613" width="5.69140625" customWidth="1"/>
    <col min="3615" max="3615" width="5" customWidth="1"/>
    <col min="3617" max="3617" width="7.07421875" customWidth="1"/>
    <col min="3619" max="3619" width="6.3046875" customWidth="1"/>
    <col min="3621" max="3621" width="5.07421875" customWidth="1"/>
    <col min="3623" max="3623" width="5.3046875" customWidth="1"/>
    <col min="3625" max="3625" width="5.07421875" customWidth="1"/>
    <col min="3627" max="3627" width="5.84375" customWidth="1"/>
    <col min="3819" max="3819" width="14" customWidth="1"/>
    <col min="3820" max="3820" width="15" customWidth="1"/>
    <col min="3821" max="3823" width="7.84375" customWidth="1"/>
    <col min="3824" max="3824" width="2" customWidth="1"/>
    <col min="3825" max="3826" width="7.3046875" customWidth="1"/>
    <col min="3827" max="3828" width="9.3046875" customWidth="1"/>
    <col min="3829" max="3829" width="6.07421875" customWidth="1"/>
    <col min="3830" max="3830" width="6.69140625" customWidth="1"/>
    <col min="3831" max="3831" width="1.69140625" customWidth="1"/>
    <col min="3832" max="3832" width="8.07421875" customWidth="1"/>
    <col min="3833" max="3833" width="7" customWidth="1"/>
    <col min="3834" max="3834" width="9" customWidth="1"/>
    <col min="3835" max="3835" width="8.07421875" customWidth="1"/>
    <col min="3836" max="3836" width="9.3046875" customWidth="1"/>
    <col min="3837" max="3838" width="5.69140625" customWidth="1"/>
    <col min="3839" max="3839" width="1.3046875" customWidth="1"/>
    <col min="3840" max="3840" width="7.3046875" customWidth="1"/>
    <col min="3841" max="3841" width="9.3046875" customWidth="1"/>
    <col min="3842" max="3842" width="6.07421875" customWidth="1"/>
    <col min="3843" max="3843" width="6" customWidth="1"/>
    <col min="3844" max="3844" width="5.3046875" customWidth="1"/>
    <col min="3845" max="3845" width="1.69140625" customWidth="1"/>
    <col min="3846" max="3846" width="13.3046875" customWidth="1"/>
    <col min="3847" max="3847" width="8.69140625" customWidth="1"/>
    <col min="3848" max="3848" width="7.07421875" customWidth="1"/>
    <col min="3850" max="3850" width="6.3046875" customWidth="1"/>
    <col min="3852" max="3852" width="5.69140625" customWidth="1"/>
    <col min="3853" max="3853" width="6.3046875" customWidth="1"/>
    <col min="3855" max="3855" width="5.84375" customWidth="1"/>
    <col min="3856" max="3856" width="9.3046875" customWidth="1"/>
    <col min="3857" max="3857" width="5.84375" customWidth="1"/>
    <col min="3859" max="3859" width="5" customWidth="1"/>
    <col min="3864" max="3864" width="14.3046875" customWidth="1"/>
    <col min="3865" max="3865" width="5.07421875" customWidth="1"/>
    <col min="3867" max="3867" width="6" customWidth="1"/>
    <col min="3869" max="3869" width="5.69140625" customWidth="1"/>
    <col min="3871" max="3871" width="5" customWidth="1"/>
    <col min="3873" max="3873" width="7.07421875" customWidth="1"/>
    <col min="3875" max="3875" width="6.3046875" customWidth="1"/>
    <col min="3877" max="3877" width="5.07421875" customWidth="1"/>
    <col min="3879" max="3879" width="5.3046875" customWidth="1"/>
    <col min="3881" max="3881" width="5.07421875" customWidth="1"/>
    <col min="3883" max="3883" width="5.84375" customWidth="1"/>
    <col min="4075" max="4075" width="14" customWidth="1"/>
    <col min="4076" max="4076" width="15" customWidth="1"/>
    <col min="4077" max="4079" width="7.84375" customWidth="1"/>
    <col min="4080" max="4080" width="2" customWidth="1"/>
    <col min="4081" max="4082" width="7.3046875" customWidth="1"/>
    <col min="4083" max="4084" width="9.3046875" customWidth="1"/>
    <col min="4085" max="4085" width="6.07421875" customWidth="1"/>
    <col min="4086" max="4086" width="6.69140625" customWidth="1"/>
    <col min="4087" max="4087" width="1.69140625" customWidth="1"/>
    <col min="4088" max="4088" width="8.07421875" customWidth="1"/>
    <col min="4089" max="4089" width="7" customWidth="1"/>
    <col min="4090" max="4090" width="9" customWidth="1"/>
    <col min="4091" max="4091" width="8.07421875" customWidth="1"/>
    <col min="4092" max="4092" width="9.3046875" customWidth="1"/>
    <col min="4093" max="4094" width="5.69140625" customWidth="1"/>
    <col min="4095" max="4095" width="1.3046875" customWidth="1"/>
    <col min="4096" max="4096" width="7.3046875" customWidth="1"/>
    <col min="4097" max="4097" width="9.3046875" customWidth="1"/>
    <col min="4098" max="4098" width="6.07421875" customWidth="1"/>
    <col min="4099" max="4099" width="6" customWidth="1"/>
    <col min="4100" max="4100" width="5.3046875" customWidth="1"/>
    <col min="4101" max="4101" width="1.69140625" customWidth="1"/>
    <col min="4102" max="4102" width="13.3046875" customWidth="1"/>
    <col min="4103" max="4103" width="8.69140625" customWidth="1"/>
    <col min="4104" max="4104" width="7.07421875" customWidth="1"/>
    <col min="4106" max="4106" width="6.3046875" customWidth="1"/>
    <col min="4108" max="4108" width="5.69140625" customWidth="1"/>
    <col min="4109" max="4109" width="6.3046875" customWidth="1"/>
    <col min="4111" max="4111" width="5.84375" customWidth="1"/>
    <col min="4112" max="4112" width="9.3046875" customWidth="1"/>
    <col min="4113" max="4113" width="5.84375" customWidth="1"/>
    <col min="4115" max="4115" width="5" customWidth="1"/>
    <col min="4120" max="4120" width="14.3046875" customWidth="1"/>
    <col min="4121" max="4121" width="5.07421875" customWidth="1"/>
    <col min="4123" max="4123" width="6" customWidth="1"/>
    <col min="4125" max="4125" width="5.69140625" customWidth="1"/>
    <col min="4127" max="4127" width="5" customWidth="1"/>
    <col min="4129" max="4129" width="7.07421875" customWidth="1"/>
    <col min="4131" max="4131" width="6.3046875" customWidth="1"/>
    <col min="4133" max="4133" width="5.07421875" customWidth="1"/>
    <col min="4135" max="4135" width="5.3046875" customWidth="1"/>
    <col min="4137" max="4137" width="5.07421875" customWidth="1"/>
    <col min="4139" max="4139" width="5.84375" customWidth="1"/>
    <col min="4331" max="4331" width="14" customWidth="1"/>
    <col min="4332" max="4332" width="15" customWidth="1"/>
    <col min="4333" max="4335" width="7.84375" customWidth="1"/>
    <col min="4336" max="4336" width="2" customWidth="1"/>
    <col min="4337" max="4338" width="7.3046875" customWidth="1"/>
    <col min="4339" max="4340" width="9.3046875" customWidth="1"/>
    <col min="4341" max="4341" width="6.07421875" customWidth="1"/>
    <col min="4342" max="4342" width="6.69140625" customWidth="1"/>
    <col min="4343" max="4343" width="1.69140625" customWidth="1"/>
    <col min="4344" max="4344" width="8.07421875" customWidth="1"/>
    <col min="4345" max="4345" width="7" customWidth="1"/>
    <col min="4346" max="4346" width="9" customWidth="1"/>
    <col min="4347" max="4347" width="8.07421875" customWidth="1"/>
    <col min="4348" max="4348" width="9.3046875" customWidth="1"/>
    <col min="4349" max="4350" width="5.69140625" customWidth="1"/>
    <col min="4351" max="4351" width="1.3046875" customWidth="1"/>
    <col min="4352" max="4352" width="7.3046875" customWidth="1"/>
    <col min="4353" max="4353" width="9.3046875" customWidth="1"/>
    <col min="4354" max="4354" width="6.07421875" customWidth="1"/>
    <col min="4355" max="4355" width="6" customWidth="1"/>
    <col min="4356" max="4356" width="5.3046875" customWidth="1"/>
    <col min="4357" max="4357" width="1.69140625" customWidth="1"/>
    <col min="4358" max="4358" width="13.3046875" customWidth="1"/>
    <col min="4359" max="4359" width="8.69140625" customWidth="1"/>
    <col min="4360" max="4360" width="7.07421875" customWidth="1"/>
    <col min="4362" max="4362" width="6.3046875" customWidth="1"/>
    <col min="4364" max="4364" width="5.69140625" customWidth="1"/>
    <col min="4365" max="4365" width="6.3046875" customWidth="1"/>
    <col min="4367" max="4367" width="5.84375" customWidth="1"/>
    <col min="4368" max="4368" width="9.3046875" customWidth="1"/>
    <col min="4369" max="4369" width="5.84375" customWidth="1"/>
    <col min="4371" max="4371" width="5" customWidth="1"/>
    <col min="4376" max="4376" width="14.3046875" customWidth="1"/>
    <col min="4377" max="4377" width="5.07421875" customWidth="1"/>
    <col min="4379" max="4379" width="6" customWidth="1"/>
    <col min="4381" max="4381" width="5.69140625" customWidth="1"/>
    <col min="4383" max="4383" width="5" customWidth="1"/>
    <col min="4385" max="4385" width="7.07421875" customWidth="1"/>
    <col min="4387" max="4387" width="6.3046875" customWidth="1"/>
    <col min="4389" max="4389" width="5.07421875" customWidth="1"/>
    <col min="4391" max="4391" width="5.3046875" customWidth="1"/>
    <col min="4393" max="4393" width="5.07421875" customWidth="1"/>
    <col min="4395" max="4395" width="5.84375" customWidth="1"/>
    <col min="4587" max="4587" width="14" customWidth="1"/>
    <col min="4588" max="4588" width="15" customWidth="1"/>
    <col min="4589" max="4591" width="7.84375" customWidth="1"/>
    <col min="4592" max="4592" width="2" customWidth="1"/>
    <col min="4593" max="4594" width="7.3046875" customWidth="1"/>
    <col min="4595" max="4596" width="9.3046875" customWidth="1"/>
    <col min="4597" max="4597" width="6.07421875" customWidth="1"/>
    <col min="4598" max="4598" width="6.69140625" customWidth="1"/>
    <col min="4599" max="4599" width="1.69140625" customWidth="1"/>
    <col min="4600" max="4600" width="8.07421875" customWidth="1"/>
    <col min="4601" max="4601" width="7" customWidth="1"/>
    <col min="4602" max="4602" width="9" customWidth="1"/>
    <col min="4603" max="4603" width="8.07421875" customWidth="1"/>
    <col min="4604" max="4604" width="9.3046875" customWidth="1"/>
    <col min="4605" max="4606" width="5.69140625" customWidth="1"/>
    <col min="4607" max="4607" width="1.3046875" customWidth="1"/>
    <col min="4608" max="4608" width="7.3046875" customWidth="1"/>
    <col min="4609" max="4609" width="9.3046875" customWidth="1"/>
    <col min="4610" max="4610" width="6.07421875" customWidth="1"/>
    <col min="4611" max="4611" width="6" customWidth="1"/>
    <col min="4612" max="4612" width="5.3046875" customWidth="1"/>
    <col min="4613" max="4613" width="1.69140625" customWidth="1"/>
    <col min="4614" max="4614" width="13.3046875" customWidth="1"/>
    <col min="4615" max="4615" width="8.69140625" customWidth="1"/>
    <col min="4616" max="4616" width="7.07421875" customWidth="1"/>
    <col min="4618" max="4618" width="6.3046875" customWidth="1"/>
    <col min="4620" max="4620" width="5.69140625" customWidth="1"/>
    <col min="4621" max="4621" width="6.3046875" customWidth="1"/>
    <col min="4623" max="4623" width="5.84375" customWidth="1"/>
    <col min="4624" max="4624" width="9.3046875" customWidth="1"/>
    <col min="4625" max="4625" width="5.84375" customWidth="1"/>
    <col min="4627" max="4627" width="5" customWidth="1"/>
    <col min="4632" max="4632" width="14.3046875" customWidth="1"/>
    <col min="4633" max="4633" width="5.07421875" customWidth="1"/>
    <col min="4635" max="4635" width="6" customWidth="1"/>
    <col min="4637" max="4637" width="5.69140625" customWidth="1"/>
    <col min="4639" max="4639" width="5" customWidth="1"/>
    <col min="4641" max="4641" width="7.07421875" customWidth="1"/>
    <col min="4643" max="4643" width="6.3046875" customWidth="1"/>
    <col min="4645" max="4645" width="5.07421875" customWidth="1"/>
    <col min="4647" max="4647" width="5.3046875" customWidth="1"/>
    <col min="4649" max="4649" width="5.07421875" customWidth="1"/>
    <col min="4651" max="4651" width="5.84375" customWidth="1"/>
    <col min="4843" max="4843" width="14" customWidth="1"/>
    <col min="4844" max="4844" width="15" customWidth="1"/>
    <col min="4845" max="4847" width="7.84375" customWidth="1"/>
    <col min="4848" max="4848" width="2" customWidth="1"/>
    <col min="4849" max="4850" width="7.3046875" customWidth="1"/>
    <col min="4851" max="4852" width="9.3046875" customWidth="1"/>
    <col min="4853" max="4853" width="6.07421875" customWidth="1"/>
    <col min="4854" max="4854" width="6.69140625" customWidth="1"/>
    <col min="4855" max="4855" width="1.69140625" customWidth="1"/>
    <col min="4856" max="4856" width="8.07421875" customWidth="1"/>
    <col min="4857" max="4857" width="7" customWidth="1"/>
    <col min="4858" max="4858" width="9" customWidth="1"/>
    <col min="4859" max="4859" width="8.07421875" customWidth="1"/>
    <col min="4860" max="4860" width="9.3046875" customWidth="1"/>
    <col min="4861" max="4862" width="5.69140625" customWidth="1"/>
    <col min="4863" max="4863" width="1.3046875" customWidth="1"/>
    <col min="4864" max="4864" width="7.3046875" customWidth="1"/>
    <col min="4865" max="4865" width="9.3046875" customWidth="1"/>
    <col min="4866" max="4866" width="6.07421875" customWidth="1"/>
    <col min="4867" max="4867" width="6" customWidth="1"/>
    <col min="4868" max="4868" width="5.3046875" customWidth="1"/>
    <col min="4869" max="4869" width="1.69140625" customWidth="1"/>
    <col min="4870" max="4870" width="13.3046875" customWidth="1"/>
    <col min="4871" max="4871" width="8.69140625" customWidth="1"/>
    <col min="4872" max="4872" width="7.07421875" customWidth="1"/>
    <col min="4874" max="4874" width="6.3046875" customWidth="1"/>
    <col min="4876" max="4876" width="5.69140625" customWidth="1"/>
    <col min="4877" max="4877" width="6.3046875" customWidth="1"/>
    <col min="4879" max="4879" width="5.84375" customWidth="1"/>
    <col min="4880" max="4880" width="9.3046875" customWidth="1"/>
    <col min="4881" max="4881" width="5.84375" customWidth="1"/>
    <col min="4883" max="4883" width="5" customWidth="1"/>
    <col min="4888" max="4888" width="14.3046875" customWidth="1"/>
    <col min="4889" max="4889" width="5.07421875" customWidth="1"/>
    <col min="4891" max="4891" width="6" customWidth="1"/>
    <col min="4893" max="4893" width="5.69140625" customWidth="1"/>
    <col min="4895" max="4895" width="5" customWidth="1"/>
    <col min="4897" max="4897" width="7.07421875" customWidth="1"/>
    <col min="4899" max="4899" width="6.3046875" customWidth="1"/>
    <col min="4901" max="4901" width="5.07421875" customWidth="1"/>
    <col min="4903" max="4903" width="5.3046875" customWidth="1"/>
    <col min="4905" max="4905" width="5.07421875" customWidth="1"/>
    <col min="4907" max="4907" width="5.84375" customWidth="1"/>
    <col min="5099" max="5099" width="14" customWidth="1"/>
    <col min="5100" max="5100" width="15" customWidth="1"/>
    <col min="5101" max="5103" width="7.84375" customWidth="1"/>
    <col min="5104" max="5104" width="2" customWidth="1"/>
    <col min="5105" max="5106" width="7.3046875" customWidth="1"/>
    <col min="5107" max="5108" width="9.3046875" customWidth="1"/>
    <col min="5109" max="5109" width="6.07421875" customWidth="1"/>
    <col min="5110" max="5110" width="6.69140625" customWidth="1"/>
    <col min="5111" max="5111" width="1.69140625" customWidth="1"/>
    <col min="5112" max="5112" width="8.07421875" customWidth="1"/>
    <col min="5113" max="5113" width="7" customWidth="1"/>
    <col min="5114" max="5114" width="9" customWidth="1"/>
    <col min="5115" max="5115" width="8.07421875" customWidth="1"/>
    <col min="5116" max="5116" width="9.3046875" customWidth="1"/>
    <col min="5117" max="5118" width="5.69140625" customWidth="1"/>
    <col min="5119" max="5119" width="1.3046875" customWidth="1"/>
    <col min="5120" max="5120" width="7.3046875" customWidth="1"/>
    <col min="5121" max="5121" width="9.3046875" customWidth="1"/>
    <col min="5122" max="5122" width="6.07421875" customWidth="1"/>
    <col min="5123" max="5123" width="6" customWidth="1"/>
    <col min="5124" max="5124" width="5.3046875" customWidth="1"/>
    <col min="5125" max="5125" width="1.69140625" customWidth="1"/>
    <col min="5126" max="5126" width="13.3046875" customWidth="1"/>
    <col min="5127" max="5127" width="8.69140625" customWidth="1"/>
    <col min="5128" max="5128" width="7.07421875" customWidth="1"/>
    <col min="5130" max="5130" width="6.3046875" customWidth="1"/>
    <col min="5132" max="5132" width="5.69140625" customWidth="1"/>
    <col min="5133" max="5133" width="6.3046875" customWidth="1"/>
    <col min="5135" max="5135" width="5.84375" customWidth="1"/>
    <col min="5136" max="5136" width="9.3046875" customWidth="1"/>
    <col min="5137" max="5137" width="5.84375" customWidth="1"/>
    <col min="5139" max="5139" width="5" customWidth="1"/>
    <col min="5144" max="5144" width="14.3046875" customWidth="1"/>
    <col min="5145" max="5145" width="5.07421875" customWidth="1"/>
    <col min="5147" max="5147" width="6" customWidth="1"/>
    <col min="5149" max="5149" width="5.69140625" customWidth="1"/>
    <col min="5151" max="5151" width="5" customWidth="1"/>
    <col min="5153" max="5153" width="7.07421875" customWidth="1"/>
    <col min="5155" max="5155" width="6.3046875" customWidth="1"/>
    <col min="5157" max="5157" width="5.07421875" customWidth="1"/>
    <col min="5159" max="5159" width="5.3046875" customWidth="1"/>
    <col min="5161" max="5161" width="5.07421875" customWidth="1"/>
    <col min="5163" max="5163" width="5.84375" customWidth="1"/>
    <col min="5355" max="5355" width="14" customWidth="1"/>
    <col min="5356" max="5356" width="15" customWidth="1"/>
    <col min="5357" max="5359" width="7.84375" customWidth="1"/>
    <col min="5360" max="5360" width="2" customWidth="1"/>
    <col min="5361" max="5362" width="7.3046875" customWidth="1"/>
    <col min="5363" max="5364" width="9.3046875" customWidth="1"/>
    <col min="5365" max="5365" width="6.07421875" customWidth="1"/>
    <col min="5366" max="5366" width="6.69140625" customWidth="1"/>
    <col min="5367" max="5367" width="1.69140625" customWidth="1"/>
    <col min="5368" max="5368" width="8.07421875" customWidth="1"/>
    <col min="5369" max="5369" width="7" customWidth="1"/>
    <col min="5370" max="5370" width="9" customWidth="1"/>
    <col min="5371" max="5371" width="8.07421875" customWidth="1"/>
    <col min="5372" max="5372" width="9.3046875" customWidth="1"/>
    <col min="5373" max="5374" width="5.69140625" customWidth="1"/>
    <col min="5375" max="5375" width="1.3046875" customWidth="1"/>
    <col min="5376" max="5376" width="7.3046875" customWidth="1"/>
    <col min="5377" max="5377" width="9.3046875" customWidth="1"/>
    <col min="5378" max="5378" width="6.07421875" customWidth="1"/>
    <col min="5379" max="5379" width="6" customWidth="1"/>
    <col min="5380" max="5380" width="5.3046875" customWidth="1"/>
    <col min="5381" max="5381" width="1.69140625" customWidth="1"/>
    <col min="5382" max="5382" width="13.3046875" customWidth="1"/>
    <col min="5383" max="5383" width="8.69140625" customWidth="1"/>
    <col min="5384" max="5384" width="7.07421875" customWidth="1"/>
    <col min="5386" max="5386" width="6.3046875" customWidth="1"/>
    <col min="5388" max="5388" width="5.69140625" customWidth="1"/>
    <col min="5389" max="5389" width="6.3046875" customWidth="1"/>
    <col min="5391" max="5391" width="5.84375" customWidth="1"/>
    <col min="5392" max="5392" width="9.3046875" customWidth="1"/>
    <col min="5393" max="5393" width="5.84375" customWidth="1"/>
    <col min="5395" max="5395" width="5" customWidth="1"/>
    <col min="5400" max="5400" width="14.3046875" customWidth="1"/>
    <col min="5401" max="5401" width="5.07421875" customWidth="1"/>
    <col min="5403" max="5403" width="6" customWidth="1"/>
    <col min="5405" max="5405" width="5.69140625" customWidth="1"/>
    <col min="5407" max="5407" width="5" customWidth="1"/>
    <col min="5409" max="5409" width="7.07421875" customWidth="1"/>
    <col min="5411" max="5411" width="6.3046875" customWidth="1"/>
    <col min="5413" max="5413" width="5.07421875" customWidth="1"/>
    <col min="5415" max="5415" width="5.3046875" customWidth="1"/>
    <col min="5417" max="5417" width="5.07421875" customWidth="1"/>
    <col min="5419" max="5419" width="5.84375" customWidth="1"/>
    <col min="5611" max="5611" width="14" customWidth="1"/>
    <col min="5612" max="5612" width="15" customWidth="1"/>
    <col min="5613" max="5615" width="7.84375" customWidth="1"/>
    <col min="5616" max="5616" width="2" customWidth="1"/>
    <col min="5617" max="5618" width="7.3046875" customWidth="1"/>
    <col min="5619" max="5620" width="9.3046875" customWidth="1"/>
    <col min="5621" max="5621" width="6.07421875" customWidth="1"/>
    <col min="5622" max="5622" width="6.69140625" customWidth="1"/>
    <col min="5623" max="5623" width="1.69140625" customWidth="1"/>
    <col min="5624" max="5624" width="8.07421875" customWidth="1"/>
    <col min="5625" max="5625" width="7" customWidth="1"/>
    <col min="5626" max="5626" width="9" customWidth="1"/>
    <col min="5627" max="5627" width="8.07421875" customWidth="1"/>
    <col min="5628" max="5628" width="9.3046875" customWidth="1"/>
    <col min="5629" max="5630" width="5.69140625" customWidth="1"/>
    <col min="5631" max="5631" width="1.3046875" customWidth="1"/>
    <col min="5632" max="5632" width="7.3046875" customWidth="1"/>
    <col min="5633" max="5633" width="9.3046875" customWidth="1"/>
    <col min="5634" max="5634" width="6.07421875" customWidth="1"/>
    <col min="5635" max="5635" width="6" customWidth="1"/>
    <col min="5636" max="5636" width="5.3046875" customWidth="1"/>
    <col min="5637" max="5637" width="1.69140625" customWidth="1"/>
    <col min="5638" max="5638" width="13.3046875" customWidth="1"/>
    <col min="5639" max="5639" width="8.69140625" customWidth="1"/>
    <col min="5640" max="5640" width="7.07421875" customWidth="1"/>
    <col min="5642" max="5642" width="6.3046875" customWidth="1"/>
    <col min="5644" max="5644" width="5.69140625" customWidth="1"/>
    <col min="5645" max="5645" width="6.3046875" customWidth="1"/>
    <col min="5647" max="5647" width="5.84375" customWidth="1"/>
    <col min="5648" max="5648" width="9.3046875" customWidth="1"/>
    <col min="5649" max="5649" width="5.84375" customWidth="1"/>
    <col min="5651" max="5651" width="5" customWidth="1"/>
    <col min="5656" max="5656" width="14.3046875" customWidth="1"/>
    <col min="5657" max="5657" width="5.07421875" customWidth="1"/>
    <col min="5659" max="5659" width="6" customWidth="1"/>
    <col min="5661" max="5661" width="5.69140625" customWidth="1"/>
    <col min="5663" max="5663" width="5" customWidth="1"/>
    <col min="5665" max="5665" width="7.07421875" customWidth="1"/>
    <col min="5667" max="5667" width="6.3046875" customWidth="1"/>
    <col min="5669" max="5669" width="5.07421875" customWidth="1"/>
    <col min="5671" max="5671" width="5.3046875" customWidth="1"/>
    <col min="5673" max="5673" width="5.07421875" customWidth="1"/>
    <col min="5675" max="5675" width="5.84375" customWidth="1"/>
    <col min="5867" max="5867" width="14" customWidth="1"/>
    <col min="5868" max="5868" width="15" customWidth="1"/>
    <col min="5869" max="5871" width="7.84375" customWidth="1"/>
    <col min="5872" max="5872" width="2" customWidth="1"/>
    <col min="5873" max="5874" width="7.3046875" customWidth="1"/>
    <col min="5875" max="5876" width="9.3046875" customWidth="1"/>
    <col min="5877" max="5877" width="6.07421875" customWidth="1"/>
    <col min="5878" max="5878" width="6.69140625" customWidth="1"/>
    <col min="5879" max="5879" width="1.69140625" customWidth="1"/>
    <col min="5880" max="5880" width="8.07421875" customWidth="1"/>
    <col min="5881" max="5881" width="7" customWidth="1"/>
    <col min="5882" max="5882" width="9" customWidth="1"/>
    <col min="5883" max="5883" width="8.07421875" customWidth="1"/>
    <col min="5884" max="5884" width="9.3046875" customWidth="1"/>
    <col min="5885" max="5886" width="5.69140625" customWidth="1"/>
    <col min="5887" max="5887" width="1.3046875" customWidth="1"/>
    <col min="5888" max="5888" width="7.3046875" customWidth="1"/>
    <col min="5889" max="5889" width="9.3046875" customWidth="1"/>
    <col min="5890" max="5890" width="6.07421875" customWidth="1"/>
    <col min="5891" max="5891" width="6" customWidth="1"/>
    <col min="5892" max="5892" width="5.3046875" customWidth="1"/>
    <col min="5893" max="5893" width="1.69140625" customWidth="1"/>
    <col min="5894" max="5894" width="13.3046875" customWidth="1"/>
    <col min="5895" max="5895" width="8.69140625" customWidth="1"/>
    <col min="5896" max="5896" width="7.07421875" customWidth="1"/>
    <col min="5898" max="5898" width="6.3046875" customWidth="1"/>
    <col min="5900" max="5900" width="5.69140625" customWidth="1"/>
    <col min="5901" max="5901" width="6.3046875" customWidth="1"/>
    <col min="5903" max="5903" width="5.84375" customWidth="1"/>
    <col min="5904" max="5904" width="9.3046875" customWidth="1"/>
    <col min="5905" max="5905" width="5.84375" customWidth="1"/>
    <col min="5907" max="5907" width="5" customWidth="1"/>
    <col min="5912" max="5912" width="14.3046875" customWidth="1"/>
    <col min="5913" max="5913" width="5.07421875" customWidth="1"/>
    <col min="5915" max="5915" width="6" customWidth="1"/>
    <col min="5917" max="5917" width="5.69140625" customWidth="1"/>
    <col min="5919" max="5919" width="5" customWidth="1"/>
    <col min="5921" max="5921" width="7.07421875" customWidth="1"/>
    <col min="5923" max="5923" width="6.3046875" customWidth="1"/>
    <col min="5925" max="5925" width="5.07421875" customWidth="1"/>
    <col min="5927" max="5927" width="5.3046875" customWidth="1"/>
    <col min="5929" max="5929" width="5.07421875" customWidth="1"/>
    <col min="5931" max="5931" width="5.84375" customWidth="1"/>
    <col min="6123" max="6123" width="14" customWidth="1"/>
    <col min="6124" max="6124" width="15" customWidth="1"/>
    <col min="6125" max="6127" width="7.84375" customWidth="1"/>
    <col min="6128" max="6128" width="2" customWidth="1"/>
    <col min="6129" max="6130" width="7.3046875" customWidth="1"/>
    <col min="6131" max="6132" width="9.3046875" customWidth="1"/>
    <col min="6133" max="6133" width="6.07421875" customWidth="1"/>
    <col min="6134" max="6134" width="6.69140625" customWidth="1"/>
    <col min="6135" max="6135" width="1.69140625" customWidth="1"/>
    <col min="6136" max="6136" width="8.07421875" customWidth="1"/>
    <col min="6137" max="6137" width="7" customWidth="1"/>
    <col min="6138" max="6138" width="9" customWidth="1"/>
    <col min="6139" max="6139" width="8.07421875" customWidth="1"/>
    <col min="6140" max="6140" width="9.3046875" customWidth="1"/>
    <col min="6141" max="6142" width="5.69140625" customWidth="1"/>
    <col min="6143" max="6143" width="1.3046875" customWidth="1"/>
    <col min="6144" max="6144" width="7.3046875" customWidth="1"/>
    <col min="6145" max="6145" width="9.3046875" customWidth="1"/>
    <col min="6146" max="6146" width="6.07421875" customWidth="1"/>
    <col min="6147" max="6147" width="6" customWidth="1"/>
    <col min="6148" max="6148" width="5.3046875" customWidth="1"/>
    <col min="6149" max="6149" width="1.69140625" customWidth="1"/>
    <col min="6150" max="6150" width="13.3046875" customWidth="1"/>
    <col min="6151" max="6151" width="8.69140625" customWidth="1"/>
    <col min="6152" max="6152" width="7.07421875" customWidth="1"/>
    <col min="6154" max="6154" width="6.3046875" customWidth="1"/>
    <col min="6156" max="6156" width="5.69140625" customWidth="1"/>
    <col min="6157" max="6157" width="6.3046875" customWidth="1"/>
    <col min="6159" max="6159" width="5.84375" customWidth="1"/>
    <col min="6160" max="6160" width="9.3046875" customWidth="1"/>
    <col min="6161" max="6161" width="5.84375" customWidth="1"/>
    <col min="6163" max="6163" width="5" customWidth="1"/>
    <col min="6168" max="6168" width="14.3046875" customWidth="1"/>
    <col min="6169" max="6169" width="5.07421875" customWidth="1"/>
    <col min="6171" max="6171" width="6" customWidth="1"/>
    <col min="6173" max="6173" width="5.69140625" customWidth="1"/>
    <col min="6175" max="6175" width="5" customWidth="1"/>
    <col min="6177" max="6177" width="7.07421875" customWidth="1"/>
    <col min="6179" max="6179" width="6.3046875" customWidth="1"/>
    <col min="6181" max="6181" width="5.07421875" customWidth="1"/>
    <col min="6183" max="6183" width="5.3046875" customWidth="1"/>
    <col min="6185" max="6185" width="5.07421875" customWidth="1"/>
    <col min="6187" max="6187" width="5.84375" customWidth="1"/>
    <col min="6379" max="6379" width="14" customWidth="1"/>
    <col min="6380" max="6380" width="15" customWidth="1"/>
    <col min="6381" max="6383" width="7.84375" customWidth="1"/>
    <col min="6384" max="6384" width="2" customWidth="1"/>
    <col min="6385" max="6386" width="7.3046875" customWidth="1"/>
    <col min="6387" max="6388" width="9.3046875" customWidth="1"/>
    <col min="6389" max="6389" width="6.07421875" customWidth="1"/>
    <col min="6390" max="6390" width="6.69140625" customWidth="1"/>
    <col min="6391" max="6391" width="1.69140625" customWidth="1"/>
    <col min="6392" max="6392" width="8.07421875" customWidth="1"/>
    <col min="6393" max="6393" width="7" customWidth="1"/>
    <col min="6394" max="6394" width="9" customWidth="1"/>
    <col min="6395" max="6395" width="8.07421875" customWidth="1"/>
    <col min="6396" max="6396" width="9.3046875" customWidth="1"/>
    <col min="6397" max="6398" width="5.69140625" customWidth="1"/>
    <col min="6399" max="6399" width="1.3046875" customWidth="1"/>
    <col min="6400" max="6400" width="7.3046875" customWidth="1"/>
    <col min="6401" max="6401" width="9.3046875" customWidth="1"/>
    <col min="6402" max="6402" width="6.07421875" customWidth="1"/>
    <col min="6403" max="6403" width="6" customWidth="1"/>
    <col min="6404" max="6404" width="5.3046875" customWidth="1"/>
    <col min="6405" max="6405" width="1.69140625" customWidth="1"/>
    <col min="6406" max="6406" width="13.3046875" customWidth="1"/>
    <col min="6407" max="6407" width="8.69140625" customWidth="1"/>
    <col min="6408" max="6408" width="7.07421875" customWidth="1"/>
    <col min="6410" max="6410" width="6.3046875" customWidth="1"/>
    <col min="6412" max="6412" width="5.69140625" customWidth="1"/>
    <col min="6413" max="6413" width="6.3046875" customWidth="1"/>
    <col min="6415" max="6415" width="5.84375" customWidth="1"/>
    <col min="6416" max="6416" width="9.3046875" customWidth="1"/>
    <col min="6417" max="6417" width="5.84375" customWidth="1"/>
    <col min="6419" max="6419" width="5" customWidth="1"/>
    <col min="6424" max="6424" width="14.3046875" customWidth="1"/>
    <col min="6425" max="6425" width="5.07421875" customWidth="1"/>
    <col min="6427" max="6427" width="6" customWidth="1"/>
    <col min="6429" max="6429" width="5.69140625" customWidth="1"/>
    <col min="6431" max="6431" width="5" customWidth="1"/>
    <col min="6433" max="6433" width="7.07421875" customWidth="1"/>
    <col min="6435" max="6435" width="6.3046875" customWidth="1"/>
    <col min="6437" max="6437" width="5.07421875" customWidth="1"/>
    <col min="6439" max="6439" width="5.3046875" customWidth="1"/>
    <col min="6441" max="6441" width="5.07421875" customWidth="1"/>
    <col min="6443" max="6443" width="5.84375" customWidth="1"/>
    <col min="6635" max="6635" width="14" customWidth="1"/>
    <col min="6636" max="6636" width="15" customWidth="1"/>
    <col min="6637" max="6639" width="7.84375" customWidth="1"/>
    <col min="6640" max="6640" width="2" customWidth="1"/>
    <col min="6641" max="6642" width="7.3046875" customWidth="1"/>
    <col min="6643" max="6644" width="9.3046875" customWidth="1"/>
    <col min="6645" max="6645" width="6.07421875" customWidth="1"/>
    <col min="6646" max="6646" width="6.69140625" customWidth="1"/>
    <col min="6647" max="6647" width="1.69140625" customWidth="1"/>
    <col min="6648" max="6648" width="8.07421875" customWidth="1"/>
    <col min="6649" max="6649" width="7" customWidth="1"/>
    <col min="6650" max="6650" width="9" customWidth="1"/>
    <col min="6651" max="6651" width="8.07421875" customWidth="1"/>
    <col min="6652" max="6652" width="9.3046875" customWidth="1"/>
    <col min="6653" max="6654" width="5.69140625" customWidth="1"/>
    <col min="6655" max="6655" width="1.3046875" customWidth="1"/>
    <col min="6656" max="6656" width="7.3046875" customWidth="1"/>
    <col min="6657" max="6657" width="9.3046875" customWidth="1"/>
    <col min="6658" max="6658" width="6.07421875" customWidth="1"/>
    <col min="6659" max="6659" width="6" customWidth="1"/>
    <col min="6660" max="6660" width="5.3046875" customWidth="1"/>
    <col min="6661" max="6661" width="1.69140625" customWidth="1"/>
    <col min="6662" max="6662" width="13.3046875" customWidth="1"/>
    <col min="6663" max="6663" width="8.69140625" customWidth="1"/>
    <col min="6664" max="6664" width="7.07421875" customWidth="1"/>
    <col min="6666" max="6666" width="6.3046875" customWidth="1"/>
    <col min="6668" max="6668" width="5.69140625" customWidth="1"/>
    <col min="6669" max="6669" width="6.3046875" customWidth="1"/>
    <col min="6671" max="6671" width="5.84375" customWidth="1"/>
    <col min="6672" max="6672" width="9.3046875" customWidth="1"/>
    <col min="6673" max="6673" width="5.84375" customWidth="1"/>
    <col min="6675" max="6675" width="5" customWidth="1"/>
    <col min="6680" max="6680" width="14.3046875" customWidth="1"/>
    <col min="6681" max="6681" width="5.07421875" customWidth="1"/>
    <col min="6683" max="6683" width="6" customWidth="1"/>
    <col min="6685" max="6685" width="5.69140625" customWidth="1"/>
    <col min="6687" max="6687" width="5" customWidth="1"/>
    <col min="6689" max="6689" width="7.07421875" customWidth="1"/>
    <col min="6691" max="6691" width="6.3046875" customWidth="1"/>
    <col min="6693" max="6693" width="5.07421875" customWidth="1"/>
    <col min="6695" max="6695" width="5.3046875" customWidth="1"/>
    <col min="6697" max="6697" width="5.07421875" customWidth="1"/>
    <col min="6699" max="6699" width="5.84375" customWidth="1"/>
    <col min="6891" max="6891" width="14" customWidth="1"/>
    <col min="6892" max="6892" width="15" customWidth="1"/>
    <col min="6893" max="6895" width="7.84375" customWidth="1"/>
    <col min="6896" max="6896" width="2" customWidth="1"/>
    <col min="6897" max="6898" width="7.3046875" customWidth="1"/>
    <col min="6899" max="6900" width="9.3046875" customWidth="1"/>
    <col min="6901" max="6901" width="6.07421875" customWidth="1"/>
    <col min="6902" max="6902" width="6.69140625" customWidth="1"/>
    <col min="6903" max="6903" width="1.69140625" customWidth="1"/>
    <col min="6904" max="6904" width="8.07421875" customWidth="1"/>
    <col min="6905" max="6905" width="7" customWidth="1"/>
    <col min="6906" max="6906" width="9" customWidth="1"/>
    <col min="6907" max="6907" width="8.07421875" customWidth="1"/>
    <col min="6908" max="6908" width="9.3046875" customWidth="1"/>
    <col min="6909" max="6910" width="5.69140625" customWidth="1"/>
    <col min="6911" max="6911" width="1.3046875" customWidth="1"/>
    <col min="6912" max="6912" width="7.3046875" customWidth="1"/>
    <col min="6913" max="6913" width="9.3046875" customWidth="1"/>
    <col min="6914" max="6914" width="6.07421875" customWidth="1"/>
    <col min="6915" max="6915" width="6" customWidth="1"/>
    <col min="6916" max="6916" width="5.3046875" customWidth="1"/>
    <col min="6917" max="6917" width="1.69140625" customWidth="1"/>
    <col min="6918" max="6918" width="13.3046875" customWidth="1"/>
    <col min="6919" max="6919" width="8.69140625" customWidth="1"/>
    <col min="6920" max="6920" width="7.07421875" customWidth="1"/>
    <col min="6922" max="6922" width="6.3046875" customWidth="1"/>
    <col min="6924" max="6924" width="5.69140625" customWidth="1"/>
    <col min="6925" max="6925" width="6.3046875" customWidth="1"/>
    <col min="6927" max="6927" width="5.84375" customWidth="1"/>
    <col min="6928" max="6928" width="9.3046875" customWidth="1"/>
    <col min="6929" max="6929" width="5.84375" customWidth="1"/>
    <col min="6931" max="6931" width="5" customWidth="1"/>
    <col min="6936" max="6936" width="14.3046875" customWidth="1"/>
    <col min="6937" max="6937" width="5.07421875" customWidth="1"/>
    <col min="6939" max="6939" width="6" customWidth="1"/>
    <col min="6941" max="6941" width="5.69140625" customWidth="1"/>
    <col min="6943" max="6943" width="5" customWidth="1"/>
    <col min="6945" max="6945" width="7.07421875" customWidth="1"/>
    <col min="6947" max="6947" width="6.3046875" customWidth="1"/>
    <col min="6949" max="6949" width="5.07421875" customWidth="1"/>
    <col min="6951" max="6951" width="5.3046875" customWidth="1"/>
    <col min="6953" max="6953" width="5.07421875" customWidth="1"/>
    <col min="6955" max="6955" width="5.84375" customWidth="1"/>
    <col min="7147" max="7147" width="14" customWidth="1"/>
    <col min="7148" max="7148" width="15" customWidth="1"/>
    <col min="7149" max="7151" width="7.84375" customWidth="1"/>
    <col min="7152" max="7152" width="2" customWidth="1"/>
    <col min="7153" max="7154" width="7.3046875" customWidth="1"/>
    <col min="7155" max="7156" width="9.3046875" customWidth="1"/>
    <col min="7157" max="7157" width="6.07421875" customWidth="1"/>
    <col min="7158" max="7158" width="6.69140625" customWidth="1"/>
    <col min="7159" max="7159" width="1.69140625" customWidth="1"/>
    <col min="7160" max="7160" width="8.07421875" customWidth="1"/>
    <col min="7161" max="7161" width="7" customWidth="1"/>
    <col min="7162" max="7162" width="9" customWidth="1"/>
    <col min="7163" max="7163" width="8.07421875" customWidth="1"/>
    <col min="7164" max="7164" width="9.3046875" customWidth="1"/>
    <col min="7165" max="7166" width="5.69140625" customWidth="1"/>
    <col min="7167" max="7167" width="1.3046875" customWidth="1"/>
    <col min="7168" max="7168" width="7.3046875" customWidth="1"/>
    <col min="7169" max="7169" width="9.3046875" customWidth="1"/>
    <col min="7170" max="7170" width="6.07421875" customWidth="1"/>
    <col min="7171" max="7171" width="6" customWidth="1"/>
    <col min="7172" max="7172" width="5.3046875" customWidth="1"/>
    <col min="7173" max="7173" width="1.69140625" customWidth="1"/>
    <col min="7174" max="7174" width="13.3046875" customWidth="1"/>
    <col min="7175" max="7175" width="8.69140625" customWidth="1"/>
    <col min="7176" max="7176" width="7.07421875" customWidth="1"/>
    <col min="7178" max="7178" width="6.3046875" customWidth="1"/>
    <col min="7180" max="7180" width="5.69140625" customWidth="1"/>
    <col min="7181" max="7181" width="6.3046875" customWidth="1"/>
    <col min="7183" max="7183" width="5.84375" customWidth="1"/>
    <col min="7184" max="7184" width="9.3046875" customWidth="1"/>
    <col min="7185" max="7185" width="5.84375" customWidth="1"/>
    <col min="7187" max="7187" width="5" customWidth="1"/>
    <col min="7192" max="7192" width="14.3046875" customWidth="1"/>
    <col min="7193" max="7193" width="5.07421875" customWidth="1"/>
    <col min="7195" max="7195" width="6" customWidth="1"/>
    <col min="7197" max="7197" width="5.69140625" customWidth="1"/>
    <col min="7199" max="7199" width="5" customWidth="1"/>
    <col min="7201" max="7201" width="7.07421875" customWidth="1"/>
    <col min="7203" max="7203" width="6.3046875" customWidth="1"/>
    <col min="7205" max="7205" width="5.07421875" customWidth="1"/>
    <col min="7207" max="7207" width="5.3046875" customWidth="1"/>
    <col min="7209" max="7209" width="5.07421875" customWidth="1"/>
    <col min="7211" max="7211" width="5.84375" customWidth="1"/>
    <col min="7403" max="7403" width="14" customWidth="1"/>
    <col min="7404" max="7404" width="15" customWidth="1"/>
    <col min="7405" max="7407" width="7.84375" customWidth="1"/>
    <col min="7408" max="7408" width="2" customWidth="1"/>
    <col min="7409" max="7410" width="7.3046875" customWidth="1"/>
    <col min="7411" max="7412" width="9.3046875" customWidth="1"/>
    <col min="7413" max="7413" width="6.07421875" customWidth="1"/>
    <col min="7414" max="7414" width="6.69140625" customWidth="1"/>
    <col min="7415" max="7415" width="1.69140625" customWidth="1"/>
    <col min="7416" max="7416" width="8.07421875" customWidth="1"/>
    <col min="7417" max="7417" width="7" customWidth="1"/>
    <col min="7418" max="7418" width="9" customWidth="1"/>
    <col min="7419" max="7419" width="8.07421875" customWidth="1"/>
    <col min="7420" max="7420" width="9.3046875" customWidth="1"/>
    <col min="7421" max="7422" width="5.69140625" customWidth="1"/>
    <col min="7423" max="7423" width="1.3046875" customWidth="1"/>
    <col min="7424" max="7424" width="7.3046875" customWidth="1"/>
    <col min="7425" max="7425" width="9.3046875" customWidth="1"/>
    <col min="7426" max="7426" width="6.07421875" customWidth="1"/>
    <col min="7427" max="7427" width="6" customWidth="1"/>
    <col min="7428" max="7428" width="5.3046875" customWidth="1"/>
    <col min="7429" max="7429" width="1.69140625" customWidth="1"/>
    <col min="7430" max="7430" width="13.3046875" customWidth="1"/>
    <col min="7431" max="7431" width="8.69140625" customWidth="1"/>
    <col min="7432" max="7432" width="7.07421875" customWidth="1"/>
    <col min="7434" max="7434" width="6.3046875" customWidth="1"/>
    <col min="7436" max="7436" width="5.69140625" customWidth="1"/>
    <col min="7437" max="7437" width="6.3046875" customWidth="1"/>
    <col min="7439" max="7439" width="5.84375" customWidth="1"/>
    <col min="7440" max="7440" width="9.3046875" customWidth="1"/>
    <col min="7441" max="7441" width="5.84375" customWidth="1"/>
    <col min="7443" max="7443" width="5" customWidth="1"/>
    <col min="7448" max="7448" width="14.3046875" customWidth="1"/>
    <col min="7449" max="7449" width="5.07421875" customWidth="1"/>
    <col min="7451" max="7451" width="6" customWidth="1"/>
    <col min="7453" max="7453" width="5.69140625" customWidth="1"/>
    <col min="7455" max="7455" width="5" customWidth="1"/>
    <col min="7457" max="7457" width="7.07421875" customWidth="1"/>
    <col min="7459" max="7459" width="6.3046875" customWidth="1"/>
    <col min="7461" max="7461" width="5.07421875" customWidth="1"/>
    <col min="7463" max="7463" width="5.3046875" customWidth="1"/>
    <col min="7465" max="7465" width="5.07421875" customWidth="1"/>
    <col min="7467" max="7467" width="5.84375" customWidth="1"/>
    <col min="7659" max="7659" width="14" customWidth="1"/>
    <col min="7660" max="7660" width="15" customWidth="1"/>
    <col min="7661" max="7663" width="7.84375" customWidth="1"/>
    <col min="7664" max="7664" width="2" customWidth="1"/>
    <col min="7665" max="7666" width="7.3046875" customWidth="1"/>
    <col min="7667" max="7668" width="9.3046875" customWidth="1"/>
    <col min="7669" max="7669" width="6.07421875" customWidth="1"/>
    <col min="7670" max="7670" width="6.69140625" customWidth="1"/>
    <col min="7671" max="7671" width="1.69140625" customWidth="1"/>
    <col min="7672" max="7672" width="8.07421875" customWidth="1"/>
    <col min="7673" max="7673" width="7" customWidth="1"/>
    <col min="7674" max="7674" width="9" customWidth="1"/>
    <col min="7675" max="7675" width="8.07421875" customWidth="1"/>
    <col min="7676" max="7676" width="9.3046875" customWidth="1"/>
    <col min="7677" max="7678" width="5.69140625" customWidth="1"/>
    <col min="7679" max="7679" width="1.3046875" customWidth="1"/>
    <col min="7680" max="7680" width="7.3046875" customWidth="1"/>
    <col min="7681" max="7681" width="9.3046875" customWidth="1"/>
    <col min="7682" max="7682" width="6.07421875" customWidth="1"/>
    <col min="7683" max="7683" width="6" customWidth="1"/>
    <col min="7684" max="7684" width="5.3046875" customWidth="1"/>
    <col min="7685" max="7685" width="1.69140625" customWidth="1"/>
    <col min="7686" max="7686" width="13.3046875" customWidth="1"/>
    <col min="7687" max="7687" width="8.69140625" customWidth="1"/>
    <col min="7688" max="7688" width="7.07421875" customWidth="1"/>
    <col min="7690" max="7690" width="6.3046875" customWidth="1"/>
    <col min="7692" max="7692" width="5.69140625" customWidth="1"/>
    <col min="7693" max="7693" width="6.3046875" customWidth="1"/>
    <col min="7695" max="7695" width="5.84375" customWidth="1"/>
    <col min="7696" max="7696" width="9.3046875" customWidth="1"/>
    <col min="7697" max="7697" width="5.84375" customWidth="1"/>
    <col min="7699" max="7699" width="5" customWidth="1"/>
    <col min="7704" max="7704" width="14.3046875" customWidth="1"/>
    <col min="7705" max="7705" width="5.07421875" customWidth="1"/>
    <col min="7707" max="7707" width="6" customWidth="1"/>
    <col min="7709" max="7709" width="5.69140625" customWidth="1"/>
    <col min="7711" max="7711" width="5" customWidth="1"/>
    <col min="7713" max="7713" width="7.07421875" customWidth="1"/>
    <col min="7715" max="7715" width="6.3046875" customWidth="1"/>
    <col min="7717" max="7717" width="5.07421875" customWidth="1"/>
    <col min="7719" max="7719" width="5.3046875" customWidth="1"/>
    <col min="7721" max="7721" width="5.07421875" customWidth="1"/>
    <col min="7723" max="7723" width="5.84375" customWidth="1"/>
    <col min="7915" max="7915" width="14" customWidth="1"/>
    <col min="7916" max="7916" width="15" customWidth="1"/>
    <col min="7917" max="7919" width="7.84375" customWidth="1"/>
    <col min="7920" max="7920" width="2" customWidth="1"/>
    <col min="7921" max="7922" width="7.3046875" customWidth="1"/>
    <col min="7923" max="7924" width="9.3046875" customWidth="1"/>
    <col min="7925" max="7925" width="6.07421875" customWidth="1"/>
    <col min="7926" max="7926" width="6.69140625" customWidth="1"/>
    <col min="7927" max="7927" width="1.69140625" customWidth="1"/>
    <col min="7928" max="7928" width="8.07421875" customWidth="1"/>
    <col min="7929" max="7929" width="7" customWidth="1"/>
    <col min="7930" max="7930" width="9" customWidth="1"/>
    <col min="7931" max="7931" width="8.07421875" customWidth="1"/>
    <col min="7932" max="7932" width="9.3046875" customWidth="1"/>
    <col min="7933" max="7934" width="5.69140625" customWidth="1"/>
    <col min="7935" max="7935" width="1.3046875" customWidth="1"/>
    <col min="7936" max="7936" width="7.3046875" customWidth="1"/>
    <col min="7937" max="7937" width="9.3046875" customWidth="1"/>
    <col min="7938" max="7938" width="6.07421875" customWidth="1"/>
    <col min="7939" max="7939" width="6" customWidth="1"/>
    <col min="7940" max="7940" width="5.3046875" customWidth="1"/>
    <col min="7941" max="7941" width="1.69140625" customWidth="1"/>
    <col min="7942" max="7942" width="13.3046875" customWidth="1"/>
    <col min="7943" max="7943" width="8.69140625" customWidth="1"/>
    <col min="7944" max="7944" width="7.07421875" customWidth="1"/>
    <col min="7946" max="7946" width="6.3046875" customWidth="1"/>
    <col min="7948" max="7948" width="5.69140625" customWidth="1"/>
    <col min="7949" max="7949" width="6.3046875" customWidth="1"/>
    <col min="7951" max="7951" width="5.84375" customWidth="1"/>
    <col min="7952" max="7952" width="9.3046875" customWidth="1"/>
    <col min="7953" max="7953" width="5.84375" customWidth="1"/>
    <col min="7955" max="7955" width="5" customWidth="1"/>
    <col min="7960" max="7960" width="14.3046875" customWidth="1"/>
    <col min="7961" max="7961" width="5.07421875" customWidth="1"/>
    <col min="7963" max="7963" width="6" customWidth="1"/>
    <col min="7965" max="7965" width="5.69140625" customWidth="1"/>
    <col min="7967" max="7967" width="5" customWidth="1"/>
    <col min="7969" max="7969" width="7.07421875" customWidth="1"/>
    <col min="7971" max="7971" width="6.3046875" customWidth="1"/>
    <col min="7973" max="7973" width="5.07421875" customWidth="1"/>
    <col min="7975" max="7975" width="5.3046875" customWidth="1"/>
    <col min="7977" max="7977" width="5.07421875" customWidth="1"/>
    <col min="7979" max="7979" width="5.84375" customWidth="1"/>
    <col min="8171" max="8171" width="14" customWidth="1"/>
    <col min="8172" max="8172" width="15" customWidth="1"/>
    <col min="8173" max="8175" width="7.84375" customWidth="1"/>
    <col min="8176" max="8176" width="2" customWidth="1"/>
    <col min="8177" max="8178" width="7.3046875" customWidth="1"/>
    <col min="8179" max="8180" width="9.3046875" customWidth="1"/>
    <col min="8181" max="8181" width="6.07421875" customWidth="1"/>
    <col min="8182" max="8182" width="6.69140625" customWidth="1"/>
    <col min="8183" max="8183" width="1.69140625" customWidth="1"/>
    <col min="8184" max="8184" width="8.07421875" customWidth="1"/>
    <col min="8185" max="8185" width="7" customWidth="1"/>
    <col min="8186" max="8186" width="9" customWidth="1"/>
    <col min="8187" max="8187" width="8.07421875" customWidth="1"/>
    <col min="8188" max="8188" width="9.3046875" customWidth="1"/>
    <col min="8189" max="8190" width="5.69140625" customWidth="1"/>
    <col min="8191" max="8191" width="1.3046875" customWidth="1"/>
    <col min="8192" max="8192" width="7.3046875" customWidth="1"/>
    <col min="8193" max="8193" width="9.3046875" customWidth="1"/>
    <col min="8194" max="8194" width="6.07421875" customWidth="1"/>
    <col min="8195" max="8195" width="6" customWidth="1"/>
    <col min="8196" max="8196" width="5.3046875" customWidth="1"/>
    <col min="8197" max="8197" width="1.69140625" customWidth="1"/>
    <col min="8198" max="8198" width="13.3046875" customWidth="1"/>
    <col min="8199" max="8199" width="8.69140625" customWidth="1"/>
    <col min="8200" max="8200" width="7.07421875" customWidth="1"/>
    <col min="8202" max="8202" width="6.3046875" customWidth="1"/>
    <col min="8204" max="8204" width="5.69140625" customWidth="1"/>
    <col min="8205" max="8205" width="6.3046875" customWidth="1"/>
    <col min="8207" max="8207" width="5.84375" customWidth="1"/>
    <col min="8208" max="8208" width="9.3046875" customWidth="1"/>
    <col min="8209" max="8209" width="5.84375" customWidth="1"/>
    <col min="8211" max="8211" width="5" customWidth="1"/>
    <col min="8216" max="8216" width="14.3046875" customWidth="1"/>
    <col min="8217" max="8217" width="5.07421875" customWidth="1"/>
    <col min="8219" max="8219" width="6" customWidth="1"/>
    <col min="8221" max="8221" width="5.69140625" customWidth="1"/>
    <col min="8223" max="8223" width="5" customWidth="1"/>
    <col min="8225" max="8225" width="7.07421875" customWidth="1"/>
    <col min="8227" max="8227" width="6.3046875" customWidth="1"/>
    <col min="8229" max="8229" width="5.07421875" customWidth="1"/>
    <col min="8231" max="8231" width="5.3046875" customWidth="1"/>
    <col min="8233" max="8233" width="5.07421875" customWidth="1"/>
    <col min="8235" max="8235" width="5.84375" customWidth="1"/>
    <col min="8427" max="8427" width="14" customWidth="1"/>
    <col min="8428" max="8428" width="15" customWidth="1"/>
    <col min="8429" max="8431" width="7.84375" customWidth="1"/>
    <col min="8432" max="8432" width="2" customWidth="1"/>
    <col min="8433" max="8434" width="7.3046875" customWidth="1"/>
    <col min="8435" max="8436" width="9.3046875" customWidth="1"/>
    <col min="8437" max="8437" width="6.07421875" customWidth="1"/>
    <col min="8438" max="8438" width="6.69140625" customWidth="1"/>
    <col min="8439" max="8439" width="1.69140625" customWidth="1"/>
    <col min="8440" max="8440" width="8.07421875" customWidth="1"/>
    <col min="8441" max="8441" width="7" customWidth="1"/>
    <col min="8442" max="8442" width="9" customWidth="1"/>
    <col min="8443" max="8443" width="8.07421875" customWidth="1"/>
    <col min="8444" max="8444" width="9.3046875" customWidth="1"/>
    <col min="8445" max="8446" width="5.69140625" customWidth="1"/>
    <col min="8447" max="8447" width="1.3046875" customWidth="1"/>
    <col min="8448" max="8448" width="7.3046875" customWidth="1"/>
    <col min="8449" max="8449" width="9.3046875" customWidth="1"/>
    <col min="8450" max="8450" width="6.07421875" customWidth="1"/>
    <col min="8451" max="8451" width="6" customWidth="1"/>
    <col min="8452" max="8452" width="5.3046875" customWidth="1"/>
    <col min="8453" max="8453" width="1.69140625" customWidth="1"/>
    <col min="8454" max="8454" width="13.3046875" customWidth="1"/>
    <col min="8455" max="8455" width="8.69140625" customWidth="1"/>
    <col min="8456" max="8456" width="7.07421875" customWidth="1"/>
    <col min="8458" max="8458" width="6.3046875" customWidth="1"/>
    <col min="8460" max="8460" width="5.69140625" customWidth="1"/>
    <col min="8461" max="8461" width="6.3046875" customWidth="1"/>
    <col min="8463" max="8463" width="5.84375" customWidth="1"/>
    <col min="8464" max="8464" width="9.3046875" customWidth="1"/>
    <col min="8465" max="8465" width="5.84375" customWidth="1"/>
    <col min="8467" max="8467" width="5" customWidth="1"/>
    <col min="8472" max="8472" width="14.3046875" customWidth="1"/>
    <col min="8473" max="8473" width="5.07421875" customWidth="1"/>
    <col min="8475" max="8475" width="6" customWidth="1"/>
    <col min="8477" max="8477" width="5.69140625" customWidth="1"/>
    <col min="8479" max="8479" width="5" customWidth="1"/>
    <col min="8481" max="8481" width="7.07421875" customWidth="1"/>
    <col min="8483" max="8483" width="6.3046875" customWidth="1"/>
    <col min="8485" max="8485" width="5.07421875" customWidth="1"/>
    <col min="8487" max="8487" width="5.3046875" customWidth="1"/>
    <col min="8489" max="8489" width="5.07421875" customWidth="1"/>
    <col min="8491" max="8491" width="5.84375" customWidth="1"/>
    <col min="8683" max="8683" width="14" customWidth="1"/>
    <col min="8684" max="8684" width="15" customWidth="1"/>
    <col min="8685" max="8687" width="7.84375" customWidth="1"/>
    <col min="8688" max="8688" width="2" customWidth="1"/>
    <col min="8689" max="8690" width="7.3046875" customWidth="1"/>
    <col min="8691" max="8692" width="9.3046875" customWidth="1"/>
    <col min="8693" max="8693" width="6.07421875" customWidth="1"/>
    <col min="8694" max="8694" width="6.69140625" customWidth="1"/>
    <col min="8695" max="8695" width="1.69140625" customWidth="1"/>
    <col min="8696" max="8696" width="8.07421875" customWidth="1"/>
    <col min="8697" max="8697" width="7" customWidth="1"/>
    <col min="8698" max="8698" width="9" customWidth="1"/>
    <col min="8699" max="8699" width="8.07421875" customWidth="1"/>
    <col min="8700" max="8700" width="9.3046875" customWidth="1"/>
    <col min="8701" max="8702" width="5.69140625" customWidth="1"/>
    <col min="8703" max="8703" width="1.3046875" customWidth="1"/>
    <col min="8704" max="8704" width="7.3046875" customWidth="1"/>
    <col min="8705" max="8705" width="9.3046875" customWidth="1"/>
    <col min="8706" max="8706" width="6.07421875" customWidth="1"/>
    <col min="8707" max="8707" width="6" customWidth="1"/>
    <col min="8708" max="8708" width="5.3046875" customWidth="1"/>
    <col min="8709" max="8709" width="1.69140625" customWidth="1"/>
    <col min="8710" max="8710" width="13.3046875" customWidth="1"/>
    <col min="8711" max="8711" width="8.69140625" customWidth="1"/>
    <col min="8712" max="8712" width="7.07421875" customWidth="1"/>
    <col min="8714" max="8714" width="6.3046875" customWidth="1"/>
    <col min="8716" max="8716" width="5.69140625" customWidth="1"/>
    <col min="8717" max="8717" width="6.3046875" customWidth="1"/>
    <col min="8719" max="8719" width="5.84375" customWidth="1"/>
    <col min="8720" max="8720" width="9.3046875" customWidth="1"/>
    <col min="8721" max="8721" width="5.84375" customWidth="1"/>
    <col min="8723" max="8723" width="5" customWidth="1"/>
    <col min="8728" max="8728" width="14.3046875" customWidth="1"/>
    <col min="8729" max="8729" width="5.07421875" customWidth="1"/>
    <col min="8731" max="8731" width="6" customWidth="1"/>
    <col min="8733" max="8733" width="5.69140625" customWidth="1"/>
    <col min="8735" max="8735" width="5" customWidth="1"/>
    <col min="8737" max="8737" width="7.07421875" customWidth="1"/>
    <col min="8739" max="8739" width="6.3046875" customWidth="1"/>
    <col min="8741" max="8741" width="5.07421875" customWidth="1"/>
    <col min="8743" max="8743" width="5.3046875" customWidth="1"/>
    <col min="8745" max="8745" width="5.07421875" customWidth="1"/>
    <col min="8747" max="8747" width="5.84375" customWidth="1"/>
    <col min="8939" max="8939" width="14" customWidth="1"/>
    <col min="8940" max="8940" width="15" customWidth="1"/>
    <col min="8941" max="8943" width="7.84375" customWidth="1"/>
    <col min="8944" max="8944" width="2" customWidth="1"/>
    <col min="8945" max="8946" width="7.3046875" customWidth="1"/>
    <col min="8947" max="8948" width="9.3046875" customWidth="1"/>
    <col min="8949" max="8949" width="6.07421875" customWidth="1"/>
    <col min="8950" max="8950" width="6.69140625" customWidth="1"/>
    <col min="8951" max="8951" width="1.69140625" customWidth="1"/>
    <col min="8952" max="8952" width="8.07421875" customWidth="1"/>
    <col min="8953" max="8953" width="7" customWidth="1"/>
    <col min="8954" max="8954" width="9" customWidth="1"/>
    <col min="8955" max="8955" width="8.07421875" customWidth="1"/>
    <col min="8956" max="8956" width="9.3046875" customWidth="1"/>
    <col min="8957" max="8958" width="5.69140625" customWidth="1"/>
    <col min="8959" max="8959" width="1.3046875" customWidth="1"/>
    <col min="8960" max="8960" width="7.3046875" customWidth="1"/>
    <col min="8961" max="8961" width="9.3046875" customWidth="1"/>
    <col min="8962" max="8962" width="6.07421875" customWidth="1"/>
    <col min="8963" max="8963" width="6" customWidth="1"/>
    <col min="8964" max="8964" width="5.3046875" customWidth="1"/>
    <col min="8965" max="8965" width="1.69140625" customWidth="1"/>
    <col min="8966" max="8966" width="13.3046875" customWidth="1"/>
    <col min="8967" max="8967" width="8.69140625" customWidth="1"/>
    <col min="8968" max="8968" width="7.07421875" customWidth="1"/>
    <col min="8970" max="8970" width="6.3046875" customWidth="1"/>
    <col min="8972" max="8972" width="5.69140625" customWidth="1"/>
    <col min="8973" max="8973" width="6.3046875" customWidth="1"/>
    <col min="8975" max="8975" width="5.84375" customWidth="1"/>
    <col min="8976" max="8976" width="9.3046875" customWidth="1"/>
    <col min="8977" max="8977" width="5.84375" customWidth="1"/>
    <col min="8979" max="8979" width="5" customWidth="1"/>
    <col min="8984" max="8984" width="14.3046875" customWidth="1"/>
    <col min="8985" max="8985" width="5.07421875" customWidth="1"/>
    <col min="8987" max="8987" width="6" customWidth="1"/>
    <col min="8989" max="8989" width="5.69140625" customWidth="1"/>
    <col min="8991" max="8991" width="5" customWidth="1"/>
    <col min="8993" max="8993" width="7.07421875" customWidth="1"/>
    <col min="8995" max="8995" width="6.3046875" customWidth="1"/>
    <col min="8997" max="8997" width="5.07421875" customWidth="1"/>
    <col min="8999" max="8999" width="5.3046875" customWidth="1"/>
    <col min="9001" max="9001" width="5.07421875" customWidth="1"/>
    <col min="9003" max="9003" width="5.84375" customWidth="1"/>
    <col min="9195" max="9195" width="14" customWidth="1"/>
    <col min="9196" max="9196" width="15" customWidth="1"/>
    <col min="9197" max="9199" width="7.84375" customWidth="1"/>
    <col min="9200" max="9200" width="2" customWidth="1"/>
    <col min="9201" max="9202" width="7.3046875" customWidth="1"/>
    <col min="9203" max="9204" width="9.3046875" customWidth="1"/>
    <col min="9205" max="9205" width="6.07421875" customWidth="1"/>
    <col min="9206" max="9206" width="6.69140625" customWidth="1"/>
    <col min="9207" max="9207" width="1.69140625" customWidth="1"/>
    <col min="9208" max="9208" width="8.07421875" customWidth="1"/>
    <col min="9209" max="9209" width="7" customWidth="1"/>
    <col min="9210" max="9210" width="9" customWidth="1"/>
    <col min="9211" max="9211" width="8.07421875" customWidth="1"/>
    <col min="9212" max="9212" width="9.3046875" customWidth="1"/>
    <col min="9213" max="9214" width="5.69140625" customWidth="1"/>
    <col min="9215" max="9215" width="1.3046875" customWidth="1"/>
    <col min="9216" max="9216" width="7.3046875" customWidth="1"/>
    <col min="9217" max="9217" width="9.3046875" customWidth="1"/>
    <col min="9218" max="9218" width="6.07421875" customWidth="1"/>
    <col min="9219" max="9219" width="6" customWidth="1"/>
    <col min="9220" max="9220" width="5.3046875" customWidth="1"/>
    <col min="9221" max="9221" width="1.69140625" customWidth="1"/>
    <col min="9222" max="9222" width="13.3046875" customWidth="1"/>
    <col min="9223" max="9223" width="8.69140625" customWidth="1"/>
    <col min="9224" max="9224" width="7.07421875" customWidth="1"/>
    <col min="9226" max="9226" width="6.3046875" customWidth="1"/>
    <col min="9228" max="9228" width="5.69140625" customWidth="1"/>
    <col min="9229" max="9229" width="6.3046875" customWidth="1"/>
    <col min="9231" max="9231" width="5.84375" customWidth="1"/>
    <col min="9232" max="9232" width="9.3046875" customWidth="1"/>
    <col min="9233" max="9233" width="5.84375" customWidth="1"/>
    <col min="9235" max="9235" width="5" customWidth="1"/>
    <col min="9240" max="9240" width="14.3046875" customWidth="1"/>
    <col min="9241" max="9241" width="5.07421875" customWidth="1"/>
    <col min="9243" max="9243" width="6" customWidth="1"/>
    <col min="9245" max="9245" width="5.69140625" customWidth="1"/>
    <col min="9247" max="9247" width="5" customWidth="1"/>
    <col min="9249" max="9249" width="7.07421875" customWidth="1"/>
    <col min="9251" max="9251" width="6.3046875" customWidth="1"/>
    <col min="9253" max="9253" width="5.07421875" customWidth="1"/>
    <col min="9255" max="9255" width="5.3046875" customWidth="1"/>
    <col min="9257" max="9257" width="5.07421875" customWidth="1"/>
    <col min="9259" max="9259" width="5.84375" customWidth="1"/>
    <col min="9451" max="9451" width="14" customWidth="1"/>
    <col min="9452" max="9452" width="15" customWidth="1"/>
    <col min="9453" max="9455" width="7.84375" customWidth="1"/>
    <col min="9456" max="9456" width="2" customWidth="1"/>
    <col min="9457" max="9458" width="7.3046875" customWidth="1"/>
    <col min="9459" max="9460" width="9.3046875" customWidth="1"/>
    <col min="9461" max="9461" width="6.07421875" customWidth="1"/>
    <col min="9462" max="9462" width="6.69140625" customWidth="1"/>
    <col min="9463" max="9463" width="1.69140625" customWidth="1"/>
    <col min="9464" max="9464" width="8.07421875" customWidth="1"/>
    <col min="9465" max="9465" width="7" customWidth="1"/>
    <col min="9466" max="9466" width="9" customWidth="1"/>
    <col min="9467" max="9467" width="8.07421875" customWidth="1"/>
    <col min="9468" max="9468" width="9.3046875" customWidth="1"/>
    <col min="9469" max="9470" width="5.69140625" customWidth="1"/>
    <col min="9471" max="9471" width="1.3046875" customWidth="1"/>
    <col min="9472" max="9472" width="7.3046875" customWidth="1"/>
    <col min="9473" max="9473" width="9.3046875" customWidth="1"/>
    <col min="9474" max="9474" width="6.07421875" customWidth="1"/>
    <col min="9475" max="9475" width="6" customWidth="1"/>
    <col min="9476" max="9476" width="5.3046875" customWidth="1"/>
    <col min="9477" max="9477" width="1.69140625" customWidth="1"/>
    <col min="9478" max="9478" width="13.3046875" customWidth="1"/>
    <col min="9479" max="9479" width="8.69140625" customWidth="1"/>
    <col min="9480" max="9480" width="7.07421875" customWidth="1"/>
    <col min="9482" max="9482" width="6.3046875" customWidth="1"/>
    <col min="9484" max="9484" width="5.69140625" customWidth="1"/>
    <col min="9485" max="9485" width="6.3046875" customWidth="1"/>
    <col min="9487" max="9487" width="5.84375" customWidth="1"/>
    <col min="9488" max="9488" width="9.3046875" customWidth="1"/>
    <col min="9489" max="9489" width="5.84375" customWidth="1"/>
    <col min="9491" max="9491" width="5" customWidth="1"/>
    <col min="9496" max="9496" width="14.3046875" customWidth="1"/>
    <col min="9497" max="9497" width="5.07421875" customWidth="1"/>
    <col min="9499" max="9499" width="6" customWidth="1"/>
    <col min="9501" max="9501" width="5.69140625" customWidth="1"/>
    <col min="9503" max="9503" width="5" customWidth="1"/>
    <col min="9505" max="9505" width="7.07421875" customWidth="1"/>
    <col min="9507" max="9507" width="6.3046875" customWidth="1"/>
    <col min="9509" max="9509" width="5.07421875" customWidth="1"/>
    <col min="9511" max="9511" width="5.3046875" customWidth="1"/>
    <col min="9513" max="9513" width="5.07421875" customWidth="1"/>
    <col min="9515" max="9515" width="5.84375" customWidth="1"/>
    <col min="9707" max="9707" width="14" customWidth="1"/>
    <col min="9708" max="9708" width="15" customWidth="1"/>
    <col min="9709" max="9711" width="7.84375" customWidth="1"/>
    <col min="9712" max="9712" width="2" customWidth="1"/>
    <col min="9713" max="9714" width="7.3046875" customWidth="1"/>
    <col min="9715" max="9716" width="9.3046875" customWidth="1"/>
    <col min="9717" max="9717" width="6.07421875" customWidth="1"/>
    <col min="9718" max="9718" width="6.69140625" customWidth="1"/>
    <col min="9719" max="9719" width="1.69140625" customWidth="1"/>
    <col min="9720" max="9720" width="8.07421875" customWidth="1"/>
    <col min="9721" max="9721" width="7" customWidth="1"/>
    <col min="9722" max="9722" width="9" customWidth="1"/>
    <col min="9723" max="9723" width="8.07421875" customWidth="1"/>
    <col min="9724" max="9724" width="9.3046875" customWidth="1"/>
    <col min="9725" max="9726" width="5.69140625" customWidth="1"/>
    <col min="9727" max="9727" width="1.3046875" customWidth="1"/>
    <col min="9728" max="9728" width="7.3046875" customWidth="1"/>
    <col min="9729" max="9729" width="9.3046875" customWidth="1"/>
    <col min="9730" max="9730" width="6.07421875" customWidth="1"/>
    <col min="9731" max="9731" width="6" customWidth="1"/>
    <col min="9732" max="9732" width="5.3046875" customWidth="1"/>
    <col min="9733" max="9733" width="1.69140625" customWidth="1"/>
    <col min="9734" max="9734" width="13.3046875" customWidth="1"/>
    <col min="9735" max="9735" width="8.69140625" customWidth="1"/>
    <col min="9736" max="9736" width="7.07421875" customWidth="1"/>
    <col min="9738" max="9738" width="6.3046875" customWidth="1"/>
    <col min="9740" max="9740" width="5.69140625" customWidth="1"/>
    <col min="9741" max="9741" width="6.3046875" customWidth="1"/>
    <col min="9743" max="9743" width="5.84375" customWidth="1"/>
    <col min="9744" max="9744" width="9.3046875" customWidth="1"/>
    <col min="9745" max="9745" width="5.84375" customWidth="1"/>
    <col min="9747" max="9747" width="5" customWidth="1"/>
    <col min="9752" max="9752" width="14.3046875" customWidth="1"/>
    <col min="9753" max="9753" width="5.07421875" customWidth="1"/>
    <col min="9755" max="9755" width="6" customWidth="1"/>
    <col min="9757" max="9757" width="5.69140625" customWidth="1"/>
    <col min="9759" max="9759" width="5" customWidth="1"/>
    <col min="9761" max="9761" width="7.07421875" customWidth="1"/>
    <col min="9763" max="9763" width="6.3046875" customWidth="1"/>
    <col min="9765" max="9765" width="5.07421875" customWidth="1"/>
    <col min="9767" max="9767" width="5.3046875" customWidth="1"/>
    <col min="9769" max="9769" width="5.07421875" customWidth="1"/>
    <col min="9771" max="9771" width="5.84375" customWidth="1"/>
    <col min="9963" max="9963" width="14" customWidth="1"/>
    <col min="9964" max="9964" width="15" customWidth="1"/>
    <col min="9965" max="9967" width="7.84375" customWidth="1"/>
    <col min="9968" max="9968" width="2" customWidth="1"/>
    <col min="9969" max="9970" width="7.3046875" customWidth="1"/>
    <col min="9971" max="9972" width="9.3046875" customWidth="1"/>
    <col min="9973" max="9973" width="6.07421875" customWidth="1"/>
    <col min="9974" max="9974" width="6.69140625" customWidth="1"/>
    <col min="9975" max="9975" width="1.69140625" customWidth="1"/>
    <col min="9976" max="9976" width="8.07421875" customWidth="1"/>
    <col min="9977" max="9977" width="7" customWidth="1"/>
    <col min="9978" max="9978" width="9" customWidth="1"/>
    <col min="9979" max="9979" width="8.07421875" customWidth="1"/>
    <col min="9980" max="9980" width="9.3046875" customWidth="1"/>
    <col min="9981" max="9982" width="5.69140625" customWidth="1"/>
    <col min="9983" max="9983" width="1.3046875" customWidth="1"/>
    <col min="9984" max="9984" width="7.3046875" customWidth="1"/>
    <col min="9985" max="9985" width="9.3046875" customWidth="1"/>
    <col min="9986" max="9986" width="6.07421875" customWidth="1"/>
    <col min="9987" max="9987" width="6" customWidth="1"/>
    <col min="9988" max="9988" width="5.3046875" customWidth="1"/>
    <col min="9989" max="9989" width="1.69140625" customWidth="1"/>
    <col min="9990" max="9990" width="13.3046875" customWidth="1"/>
    <col min="9991" max="9991" width="8.69140625" customWidth="1"/>
    <col min="9992" max="9992" width="7.07421875" customWidth="1"/>
    <col min="9994" max="9994" width="6.3046875" customWidth="1"/>
    <col min="9996" max="9996" width="5.69140625" customWidth="1"/>
    <col min="9997" max="9997" width="6.3046875" customWidth="1"/>
    <col min="9999" max="9999" width="5.84375" customWidth="1"/>
    <col min="10000" max="10000" width="9.3046875" customWidth="1"/>
    <col min="10001" max="10001" width="5.84375" customWidth="1"/>
    <col min="10003" max="10003" width="5" customWidth="1"/>
    <col min="10008" max="10008" width="14.3046875" customWidth="1"/>
    <col min="10009" max="10009" width="5.07421875" customWidth="1"/>
    <col min="10011" max="10011" width="6" customWidth="1"/>
    <col min="10013" max="10013" width="5.69140625" customWidth="1"/>
    <col min="10015" max="10015" width="5" customWidth="1"/>
    <col min="10017" max="10017" width="7.07421875" customWidth="1"/>
    <col min="10019" max="10019" width="6.3046875" customWidth="1"/>
    <col min="10021" max="10021" width="5.07421875" customWidth="1"/>
    <col min="10023" max="10023" width="5.3046875" customWidth="1"/>
    <col min="10025" max="10025" width="5.07421875" customWidth="1"/>
    <col min="10027" max="10027" width="5.84375" customWidth="1"/>
    <col min="10219" max="10219" width="14" customWidth="1"/>
    <col min="10220" max="10220" width="15" customWidth="1"/>
    <col min="10221" max="10223" width="7.84375" customWidth="1"/>
    <col min="10224" max="10224" width="2" customWidth="1"/>
    <col min="10225" max="10226" width="7.3046875" customWidth="1"/>
    <col min="10227" max="10228" width="9.3046875" customWidth="1"/>
    <col min="10229" max="10229" width="6.07421875" customWidth="1"/>
    <col min="10230" max="10230" width="6.69140625" customWidth="1"/>
    <col min="10231" max="10231" width="1.69140625" customWidth="1"/>
    <col min="10232" max="10232" width="8.07421875" customWidth="1"/>
    <col min="10233" max="10233" width="7" customWidth="1"/>
    <col min="10234" max="10234" width="9" customWidth="1"/>
    <col min="10235" max="10235" width="8.07421875" customWidth="1"/>
    <col min="10236" max="10236" width="9.3046875" customWidth="1"/>
    <col min="10237" max="10238" width="5.69140625" customWidth="1"/>
    <col min="10239" max="10239" width="1.3046875" customWidth="1"/>
    <col min="10240" max="10240" width="7.3046875" customWidth="1"/>
    <col min="10241" max="10241" width="9.3046875" customWidth="1"/>
    <col min="10242" max="10242" width="6.07421875" customWidth="1"/>
    <col min="10243" max="10243" width="6" customWidth="1"/>
    <col min="10244" max="10244" width="5.3046875" customWidth="1"/>
    <col min="10245" max="10245" width="1.69140625" customWidth="1"/>
    <col min="10246" max="10246" width="13.3046875" customWidth="1"/>
    <col min="10247" max="10247" width="8.69140625" customWidth="1"/>
    <col min="10248" max="10248" width="7.07421875" customWidth="1"/>
    <col min="10250" max="10250" width="6.3046875" customWidth="1"/>
    <col min="10252" max="10252" width="5.69140625" customWidth="1"/>
    <col min="10253" max="10253" width="6.3046875" customWidth="1"/>
    <col min="10255" max="10255" width="5.84375" customWidth="1"/>
    <col min="10256" max="10256" width="9.3046875" customWidth="1"/>
    <col min="10257" max="10257" width="5.84375" customWidth="1"/>
    <col min="10259" max="10259" width="5" customWidth="1"/>
    <col min="10264" max="10264" width="14.3046875" customWidth="1"/>
    <col min="10265" max="10265" width="5.07421875" customWidth="1"/>
    <col min="10267" max="10267" width="6" customWidth="1"/>
    <col min="10269" max="10269" width="5.69140625" customWidth="1"/>
    <col min="10271" max="10271" width="5" customWidth="1"/>
    <col min="10273" max="10273" width="7.07421875" customWidth="1"/>
    <col min="10275" max="10275" width="6.3046875" customWidth="1"/>
    <col min="10277" max="10277" width="5.07421875" customWidth="1"/>
    <col min="10279" max="10279" width="5.3046875" customWidth="1"/>
    <col min="10281" max="10281" width="5.07421875" customWidth="1"/>
    <col min="10283" max="10283" width="5.84375" customWidth="1"/>
    <col min="10475" max="10475" width="14" customWidth="1"/>
    <col min="10476" max="10476" width="15" customWidth="1"/>
    <col min="10477" max="10479" width="7.84375" customWidth="1"/>
    <col min="10480" max="10480" width="2" customWidth="1"/>
    <col min="10481" max="10482" width="7.3046875" customWidth="1"/>
    <col min="10483" max="10484" width="9.3046875" customWidth="1"/>
    <col min="10485" max="10485" width="6.07421875" customWidth="1"/>
    <col min="10486" max="10486" width="6.69140625" customWidth="1"/>
    <col min="10487" max="10487" width="1.69140625" customWidth="1"/>
    <col min="10488" max="10488" width="8.07421875" customWidth="1"/>
    <col min="10489" max="10489" width="7" customWidth="1"/>
    <col min="10490" max="10490" width="9" customWidth="1"/>
    <col min="10491" max="10491" width="8.07421875" customWidth="1"/>
    <col min="10492" max="10492" width="9.3046875" customWidth="1"/>
    <col min="10493" max="10494" width="5.69140625" customWidth="1"/>
    <col min="10495" max="10495" width="1.3046875" customWidth="1"/>
    <col min="10496" max="10496" width="7.3046875" customWidth="1"/>
    <col min="10497" max="10497" width="9.3046875" customWidth="1"/>
    <col min="10498" max="10498" width="6.07421875" customWidth="1"/>
    <col min="10499" max="10499" width="6" customWidth="1"/>
    <col min="10500" max="10500" width="5.3046875" customWidth="1"/>
    <col min="10501" max="10501" width="1.69140625" customWidth="1"/>
    <col min="10502" max="10502" width="13.3046875" customWidth="1"/>
    <col min="10503" max="10503" width="8.69140625" customWidth="1"/>
    <col min="10504" max="10504" width="7.07421875" customWidth="1"/>
    <col min="10506" max="10506" width="6.3046875" customWidth="1"/>
    <col min="10508" max="10508" width="5.69140625" customWidth="1"/>
    <col min="10509" max="10509" width="6.3046875" customWidth="1"/>
    <col min="10511" max="10511" width="5.84375" customWidth="1"/>
    <col min="10512" max="10512" width="9.3046875" customWidth="1"/>
    <col min="10513" max="10513" width="5.84375" customWidth="1"/>
    <col min="10515" max="10515" width="5" customWidth="1"/>
    <col min="10520" max="10520" width="14.3046875" customWidth="1"/>
    <col min="10521" max="10521" width="5.07421875" customWidth="1"/>
    <col min="10523" max="10523" width="6" customWidth="1"/>
    <col min="10525" max="10525" width="5.69140625" customWidth="1"/>
    <col min="10527" max="10527" width="5" customWidth="1"/>
    <col min="10529" max="10529" width="7.07421875" customWidth="1"/>
    <col min="10531" max="10531" width="6.3046875" customWidth="1"/>
    <col min="10533" max="10533" width="5.07421875" customWidth="1"/>
    <col min="10535" max="10535" width="5.3046875" customWidth="1"/>
    <col min="10537" max="10537" width="5.07421875" customWidth="1"/>
    <col min="10539" max="10539" width="5.84375" customWidth="1"/>
    <col min="10731" max="10731" width="14" customWidth="1"/>
    <col min="10732" max="10732" width="15" customWidth="1"/>
    <col min="10733" max="10735" width="7.84375" customWidth="1"/>
    <col min="10736" max="10736" width="2" customWidth="1"/>
    <col min="10737" max="10738" width="7.3046875" customWidth="1"/>
    <col min="10739" max="10740" width="9.3046875" customWidth="1"/>
    <col min="10741" max="10741" width="6.07421875" customWidth="1"/>
    <col min="10742" max="10742" width="6.69140625" customWidth="1"/>
    <col min="10743" max="10743" width="1.69140625" customWidth="1"/>
    <col min="10744" max="10744" width="8.07421875" customWidth="1"/>
    <col min="10745" max="10745" width="7" customWidth="1"/>
    <col min="10746" max="10746" width="9" customWidth="1"/>
    <col min="10747" max="10747" width="8.07421875" customWidth="1"/>
    <col min="10748" max="10748" width="9.3046875" customWidth="1"/>
    <col min="10749" max="10750" width="5.69140625" customWidth="1"/>
    <col min="10751" max="10751" width="1.3046875" customWidth="1"/>
    <col min="10752" max="10752" width="7.3046875" customWidth="1"/>
    <col min="10753" max="10753" width="9.3046875" customWidth="1"/>
    <col min="10754" max="10754" width="6.07421875" customWidth="1"/>
    <col min="10755" max="10755" width="6" customWidth="1"/>
    <col min="10756" max="10756" width="5.3046875" customWidth="1"/>
    <col min="10757" max="10757" width="1.69140625" customWidth="1"/>
    <col min="10758" max="10758" width="13.3046875" customWidth="1"/>
    <col min="10759" max="10759" width="8.69140625" customWidth="1"/>
    <col min="10760" max="10760" width="7.07421875" customWidth="1"/>
    <col min="10762" max="10762" width="6.3046875" customWidth="1"/>
    <col min="10764" max="10764" width="5.69140625" customWidth="1"/>
    <col min="10765" max="10765" width="6.3046875" customWidth="1"/>
    <col min="10767" max="10767" width="5.84375" customWidth="1"/>
    <col min="10768" max="10768" width="9.3046875" customWidth="1"/>
    <col min="10769" max="10769" width="5.84375" customWidth="1"/>
    <col min="10771" max="10771" width="5" customWidth="1"/>
    <col min="10776" max="10776" width="14.3046875" customWidth="1"/>
    <col min="10777" max="10777" width="5.07421875" customWidth="1"/>
    <col min="10779" max="10779" width="6" customWidth="1"/>
    <col min="10781" max="10781" width="5.69140625" customWidth="1"/>
    <col min="10783" max="10783" width="5" customWidth="1"/>
    <col min="10785" max="10785" width="7.07421875" customWidth="1"/>
    <col min="10787" max="10787" width="6.3046875" customWidth="1"/>
    <col min="10789" max="10789" width="5.07421875" customWidth="1"/>
    <col min="10791" max="10791" width="5.3046875" customWidth="1"/>
    <col min="10793" max="10793" width="5.07421875" customWidth="1"/>
    <col min="10795" max="10795" width="5.84375" customWidth="1"/>
    <col min="10987" max="10987" width="14" customWidth="1"/>
    <col min="10988" max="10988" width="15" customWidth="1"/>
    <col min="10989" max="10991" width="7.84375" customWidth="1"/>
    <col min="10992" max="10992" width="2" customWidth="1"/>
    <col min="10993" max="10994" width="7.3046875" customWidth="1"/>
    <col min="10995" max="10996" width="9.3046875" customWidth="1"/>
    <col min="10997" max="10997" width="6.07421875" customWidth="1"/>
    <col min="10998" max="10998" width="6.69140625" customWidth="1"/>
    <col min="10999" max="10999" width="1.69140625" customWidth="1"/>
    <col min="11000" max="11000" width="8.07421875" customWidth="1"/>
    <col min="11001" max="11001" width="7" customWidth="1"/>
    <col min="11002" max="11002" width="9" customWidth="1"/>
    <col min="11003" max="11003" width="8.07421875" customWidth="1"/>
    <col min="11004" max="11004" width="9.3046875" customWidth="1"/>
    <col min="11005" max="11006" width="5.69140625" customWidth="1"/>
    <col min="11007" max="11007" width="1.3046875" customWidth="1"/>
    <col min="11008" max="11008" width="7.3046875" customWidth="1"/>
    <col min="11009" max="11009" width="9.3046875" customWidth="1"/>
    <col min="11010" max="11010" width="6.07421875" customWidth="1"/>
    <col min="11011" max="11011" width="6" customWidth="1"/>
    <col min="11012" max="11012" width="5.3046875" customWidth="1"/>
    <col min="11013" max="11013" width="1.69140625" customWidth="1"/>
    <col min="11014" max="11014" width="13.3046875" customWidth="1"/>
    <col min="11015" max="11015" width="8.69140625" customWidth="1"/>
    <col min="11016" max="11016" width="7.07421875" customWidth="1"/>
    <col min="11018" max="11018" width="6.3046875" customWidth="1"/>
    <col min="11020" max="11020" width="5.69140625" customWidth="1"/>
    <col min="11021" max="11021" width="6.3046875" customWidth="1"/>
    <col min="11023" max="11023" width="5.84375" customWidth="1"/>
    <col min="11024" max="11024" width="9.3046875" customWidth="1"/>
    <col min="11025" max="11025" width="5.84375" customWidth="1"/>
    <col min="11027" max="11027" width="5" customWidth="1"/>
    <col min="11032" max="11032" width="14.3046875" customWidth="1"/>
    <col min="11033" max="11033" width="5.07421875" customWidth="1"/>
    <col min="11035" max="11035" width="6" customWidth="1"/>
    <col min="11037" max="11037" width="5.69140625" customWidth="1"/>
    <col min="11039" max="11039" width="5" customWidth="1"/>
    <col min="11041" max="11041" width="7.07421875" customWidth="1"/>
    <col min="11043" max="11043" width="6.3046875" customWidth="1"/>
    <col min="11045" max="11045" width="5.07421875" customWidth="1"/>
    <col min="11047" max="11047" width="5.3046875" customWidth="1"/>
    <col min="11049" max="11049" width="5.07421875" customWidth="1"/>
    <col min="11051" max="11051" width="5.84375" customWidth="1"/>
    <col min="11243" max="11243" width="14" customWidth="1"/>
    <col min="11244" max="11244" width="15" customWidth="1"/>
    <col min="11245" max="11247" width="7.84375" customWidth="1"/>
    <col min="11248" max="11248" width="2" customWidth="1"/>
    <col min="11249" max="11250" width="7.3046875" customWidth="1"/>
    <col min="11251" max="11252" width="9.3046875" customWidth="1"/>
    <col min="11253" max="11253" width="6.07421875" customWidth="1"/>
    <col min="11254" max="11254" width="6.69140625" customWidth="1"/>
    <col min="11255" max="11255" width="1.69140625" customWidth="1"/>
    <col min="11256" max="11256" width="8.07421875" customWidth="1"/>
    <col min="11257" max="11257" width="7" customWidth="1"/>
    <col min="11258" max="11258" width="9" customWidth="1"/>
    <col min="11259" max="11259" width="8.07421875" customWidth="1"/>
    <col min="11260" max="11260" width="9.3046875" customWidth="1"/>
    <col min="11261" max="11262" width="5.69140625" customWidth="1"/>
    <col min="11263" max="11263" width="1.3046875" customWidth="1"/>
    <col min="11264" max="11264" width="7.3046875" customWidth="1"/>
    <col min="11265" max="11265" width="9.3046875" customWidth="1"/>
    <col min="11266" max="11266" width="6.07421875" customWidth="1"/>
    <col min="11267" max="11267" width="6" customWidth="1"/>
    <col min="11268" max="11268" width="5.3046875" customWidth="1"/>
    <col min="11269" max="11269" width="1.69140625" customWidth="1"/>
    <col min="11270" max="11270" width="13.3046875" customWidth="1"/>
    <col min="11271" max="11271" width="8.69140625" customWidth="1"/>
    <col min="11272" max="11272" width="7.07421875" customWidth="1"/>
    <col min="11274" max="11274" width="6.3046875" customWidth="1"/>
    <col min="11276" max="11276" width="5.69140625" customWidth="1"/>
    <col min="11277" max="11277" width="6.3046875" customWidth="1"/>
    <col min="11279" max="11279" width="5.84375" customWidth="1"/>
    <col min="11280" max="11280" width="9.3046875" customWidth="1"/>
    <col min="11281" max="11281" width="5.84375" customWidth="1"/>
    <col min="11283" max="11283" width="5" customWidth="1"/>
    <col min="11288" max="11288" width="14.3046875" customWidth="1"/>
    <col min="11289" max="11289" width="5.07421875" customWidth="1"/>
    <col min="11291" max="11291" width="6" customWidth="1"/>
    <col min="11293" max="11293" width="5.69140625" customWidth="1"/>
    <col min="11295" max="11295" width="5" customWidth="1"/>
    <col min="11297" max="11297" width="7.07421875" customWidth="1"/>
    <col min="11299" max="11299" width="6.3046875" customWidth="1"/>
    <col min="11301" max="11301" width="5.07421875" customWidth="1"/>
    <col min="11303" max="11303" width="5.3046875" customWidth="1"/>
    <col min="11305" max="11305" width="5.07421875" customWidth="1"/>
    <col min="11307" max="11307" width="5.84375" customWidth="1"/>
    <col min="11499" max="11499" width="14" customWidth="1"/>
    <col min="11500" max="11500" width="15" customWidth="1"/>
    <col min="11501" max="11503" width="7.84375" customWidth="1"/>
    <col min="11504" max="11504" width="2" customWidth="1"/>
    <col min="11505" max="11506" width="7.3046875" customWidth="1"/>
    <col min="11507" max="11508" width="9.3046875" customWidth="1"/>
    <col min="11509" max="11509" width="6.07421875" customWidth="1"/>
    <col min="11510" max="11510" width="6.69140625" customWidth="1"/>
    <col min="11511" max="11511" width="1.69140625" customWidth="1"/>
    <col min="11512" max="11512" width="8.07421875" customWidth="1"/>
    <col min="11513" max="11513" width="7" customWidth="1"/>
    <col min="11514" max="11514" width="9" customWidth="1"/>
    <col min="11515" max="11515" width="8.07421875" customWidth="1"/>
    <col min="11516" max="11516" width="9.3046875" customWidth="1"/>
    <col min="11517" max="11518" width="5.69140625" customWidth="1"/>
    <col min="11519" max="11519" width="1.3046875" customWidth="1"/>
    <col min="11520" max="11520" width="7.3046875" customWidth="1"/>
    <col min="11521" max="11521" width="9.3046875" customWidth="1"/>
    <col min="11522" max="11522" width="6.07421875" customWidth="1"/>
    <col min="11523" max="11523" width="6" customWidth="1"/>
    <col min="11524" max="11524" width="5.3046875" customWidth="1"/>
    <col min="11525" max="11525" width="1.69140625" customWidth="1"/>
    <col min="11526" max="11526" width="13.3046875" customWidth="1"/>
    <col min="11527" max="11527" width="8.69140625" customWidth="1"/>
    <col min="11528" max="11528" width="7.07421875" customWidth="1"/>
    <col min="11530" max="11530" width="6.3046875" customWidth="1"/>
    <col min="11532" max="11532" width="5.69140625" customWidth="1"/>
    <col min="11533" max="11533" width="6.3046875" customWidth="1"/>
    <col min="11535" max="11535" width="5.84375" customWidth="1"/>
    <col min="11536" max="11536" width="9.3046875" customWidth="1"/>
    <col min="11537" max="11537" width="5.84375" customWidth="1"/>
    <col min="11539" max="11539" width="5" customWidth="1"/>
    <col min="11544" max="11544" width="14.3046875" customWidth="1"/>
    <col min="11545" max="11545" width="5.07421875" customWidth="1"/>
    <col min="11547" max="11547" width="6" customWidth="1"/>
    <col min="11549" max="11549" width="5.69140625" customWidth="1"/>
    <col min="11551" max="11551" width="5" customWidth="1"/>
    <col min="11553" max="11553" width="7.07421875" customWidth="1"/>
    <col min="11555" max="11555" width="6.3046875" customWidth="1"/>
    <col min="11557" max="11557" width="5.07421875" customWidth="1"/>
    <col min="11559" max="11559" width="5.3046875" customWidth="1"/>
    <col min="11561" max="11561" width="5.07421875" customWidth="1"/>
    <col min="11563" max="11563" width="5.84375" customWidth="1"/>
    <col min="11755" max="11755" width="14" customWidth="1"/>
    <col min="11756" max="11756" width="15" customWidth="1"/>
    <col min="11757" max="11759" width="7.84375" customWidth="1"/>
    <col min="11760" max="11760" width="2" customWidth="1"/>
    <col min="11761" max="11762" width="7.3046875" customWidth="1"/>
    <col min="11763" max="11764" width="9.3046875" customWidth="1"/>
    <col min="11765" max="11765" width="6.07421875" customWidth="1"/>
    <col min="11766" max="11766" width="6.69140625" customWidth="1"/>
    <col min="11767" max="11767" width="1.69140625" customWidth="1"/>
    <col min="11768" max="11768" width="8.07421875" customWidth="1"/>
    <col min="11769" max="11769" width="7" customWidth="1"/>
    <col min="11770" max="11770" width="9" customWidth="1"/>
    <col min="11771" max="11771" width="8.07421875" customWidth="1"/>
    <col min="11772" max="11772" width="9.3046875" customWidth="1"/>
    <col min="11773" max="11774" width="5.69140625" customWidth="1"/>
    <col min="11775" max="11775" width="1.3046875" customWidth="1"/>
    <col min="11776" max="11776" width="7.3046875" customWidth="1"/>
    <col min="11777" max="11777" width="9.3046875" customWidth="1"/>
    <col min="11778" max="11778" width="6.07421875" customWidth="1"/>
    <col min="11779" max="11779" width="6" customWidth="1"/>
    <col min="11780" max="11780" width="5.3046875" customWidth="1"/>
    <col min="11781" max="11781" width="1.69140625" customWidth="1"/>
    <col min="11782" max="11782" width="13.3046875" customWidth="1"/>
    <col min="11783" max="11783" width="8.69140625" customWidth="1"/>
    <col min="11784" max="11784" width="7.07421875" customWidth="1"/>
    <col min="11786" max="11786" width="6.3046875" customWidth="1"/>
    <col min="11788" max="11788" width="5.69140625" customWidth="1"/>
    <col min="11789" max="11789" width="6.3046875" customWidth="1"/>
    <col min="11791" max="11791" width="5.84375" customWidth="1"/>
    <col min="11792" max="11792" width="9.3046875" customWidth="1"/>
    <col min="11793" max="11793" width="5.84375" customWidth="1"/>
    <col min="11795" max="11795" width="5" customWidth="1"/>
    <col min="11800" max="11800" width="14.3046875" customWidth="1"/>
    <col min="11801" max="11801" width="5.07421875" customWidth="1"/>
    <col min="11803" max="11803" width="6" customWidth="1"/>
    <col min="11805" max="11805" width="5.69140625" customWidth="1"/>
    <col min="11807" max="11807" width="5" customWidth="1"/>
    <col min="11809" max="11809" width="7.07421875" customWidth="1"/>
    <col min="11811" max="11811" width="6.3046875" customWidth="1"/>
    <col min="11813" max="11813" width="5.07421875" customWidth="1"/>
    <col min="11815" max="11815" width="5.3046875" customWidth="1"/>
    <col min="11817" max="11817" width="5.07421875" customWidth="1"/>
    <col min="11819" max="11819" width="5.84375" customWidth="1"/>
    <col min="12011" max="12011" width="14" customWidth="1"/>
    <col min="12012" max="12012" width="15" customWidth="1"/>
    <col min="12013" max="12015" width="7.84375" customWidth="1"/>
    <col min="12016" max="12016" width="2" customWidth="1"/>
    <col min="12017" max="12018" width="7.3046875" customWidth="1"/>
    <col min="12019" max="12020" width="9.3046875" customWidth="1"/>
    <col min="12021" max="12021" width="6.07421875" customWidth="1"/>
    <col min="12022" max="12022" width="6.69140625" customWidth="1"/>
    <col min="12023" max="12023" width="1.69140625" customWidth="1"/>
    <col min="12024" max="12024" width="8.07421875" customWidth="1"/>
    <col min="12025" max="12025" width="7" customWidth="1"/>
    <col min="12026" max="12026" width="9" customWidth="1"/>
    <col min="12027" max="12027" width="8.07421875" customWidth="1"/>
    <col min="12028" max="12028" width="9.3046875" customWidth="1"/>
    <col min="12029" max="12030" width="5.69140625" customWidth="1"/>
    <col min="12031" max="12031" width="1.3046875" customWidth="1"/>
    <col min="12032" max="12032" width="7.3046875" customWidth="1"/>
    <col min="12033" max="12033" width="9.3046875" customWidth="1"/>
    <col min="12034" max="12034" width="6.07421875" customWidth="1"/>
    <col min="12035" max="12035" width="6" customWidth="1"/>
    <col min="12036" max="12036" width="5.3046875" customWidth="1"/>
    <col min="12037" max="12037" width="1.69140625" customWidth="1"/>
    <col min="12038" max="12038" width="13.3046875" customWidth="1"/>
    <col min="12039" max="12039" width="8.69140625" customWidth="1"/>
    <col min="12040" max="12040" width="7.07421875" customWidth="1"/>
    <col min="12042" max="12042" width="6.3046875" customWidth="1"/>
    <col min="12044" max="12044" width="5.69140625" customWidth="1"/>
    <col min="12045" max="12045" width="6.3046875" customWidth="1"/>
    <col min="12047" max="12047" width="5.84375" customWidth="1"/>
    <col min="12048" max="12048" width="9.3046875" customWidth="1"/>
    <col min="12049" max="12049" width="5.84375" customWidth="1"/>
    <col min="12051" max="12051" width="5" customWidth="1"/>
    <col min="12056" max="12056" width="14.3046875" customWidth="1"/>
    <col min="12057" max="12057" width="5.07421875" customWidth="1"/>
    <col min="12059" max="12059" width="6" customWidth="1"/>
    <col min="12061" max="12061" width="5.69140625" customWidth="1"/>
    <col min="12063" max="12063" width="5" customWidth="1"/>
    <col min="12065" max="12065" width="7.07421875" customWidth="1"/>
    <col min="12067" max="12067" width="6.3046875" customWidth="1"/>
    <col min="12069" max="12069" width="5.07421875" customWidth="1"/>
    <col min="12071" max="12071" width="5.3046875" customWidth="1"/>
    <col min="12073" max="12073" width="5.07421875" customWidth="1"/>
    <col min="12075" max="12075" width="5.84375" customWidth="1"/>
    <col min="12267" max="12267" width="14" customWidth="1"/>
    <col min="12268" max="12268" width="15" customWidth="1"/>
    <col min="12269" max="12271" width="7.84375" customWidth="1"/>
    <col min="12272" max="12272" width="2" customWidth="1"/>
    <col min="12273" max="12274" width="7.3046875" customWidth="1"/>
    <col min="12275" max="12276" width="9.3046875" customWidth="1"/>
    <col min="12277" max="12277" width="6.07421875" customWidth="1"/>
    <col min="12278" max="12278" width="6.69140625" customWidth="1"/>
    <col min="12279" max="12279" width="1.69140625" customWidth="1"/>
    <col min="12280" max="12280" width="8.07421875" customWidth="1"/>
    <col min="12281" max="12281" width="7" customWidth="1"/>
    <col min="12282" max="12282" width="9" customWidth="1"/>
    <col min="12283" max="12283" width="8.07421875" customWidth="1"/>
    <col min="12284" max="12284" width="9.3046875" customWidth="1"/>
    <col min="12285" max="12286" width="5.69140625" customWidth="1"/>
    <col min="12287" max="12287" width="1.3046875" customWidth="1"/>
    <col min="12288" max="12288" width="7.3046875" customWidth="1"/>
    <col min="12289" max="12289" width="9.3046875" customWidth="1"/>
    <col min="12290" max="12290" width="6.07421875" customWidth="1"/>
    <col min="12291" max="12291" width="6" customWidth="1"/>
    <col min="12292" max="12292" width="5.3046875" customWidth="1"/>
    <col min="12293" max="12293" width="1.69140625" customWidth="1"/>
    <col min="12294" max="12294" width="13.3046875" customWidth="1"/>
    <col min="12295" max="12295" width="8.69140625" customWidth="1"/>
    <col min="12296" max="12296" width="7.07421875" customWidth="1"/>
    <col min="12298" max="12298" width="6.3046875" customWidth="1"/>
    <col min="12300" max="12300" width="5.69140625" customWidth="1"/>
    <col min="12301" max="12301" width="6.3046875" customWidth="1"/>
    <col min="12303" max="12303" width="5.84375" customWidth="1"/>
    <col min="12304" max="12304" width="9.3046875" customWidth="1"/>
    <col min="12305" max="12305" width="5.84375" customWidth="1"/>
    <col min="12307" max="12307" width="5" customWidth="1"/>
    <col min="12312" max="12312" width="14.3046875" customWidth="1"/>
    <col min="12313" max="12313" width="5.07421875" customWidth="1"/>
    <col min="12315" max="12315" width="6" customWidth="1"/>
    <col min="12317" max="12317" width="5.69140625" customWidth="1"/>
    <col min="12319" max="12319" width="5" customWidth="1"/>
    <col min="12321" max="12321" width="7.07421875" customWidth="1"/>
    <col min="12323" max="12323" width="6.3046875" customWidth="1"/>
    <col min="12325" max="12325" width="5.07421875" customWidth="1"/>
    <col min="12327" max="12327" width="5.3046875" customWidth="1"/>
    <col min="12329" max="12329" width="5.07421875" customWidth="1"/>
    <col min="12331" max="12331" width="5.84375" customWidth="1"/>
    <col min="12523" max="12523" width="14" customWidth="1"/>
    <col min="12524" max="12524" width="15" customWidth="1"/>
    <col min="12525" max="12527" width="7.84375" customWidth="1"/>
    <col min="12528" max="12528" width="2" customWidth="1"/>
    <col min="12529" max="12530" width="7.3046875" customWidth="1"/>
    <col min="12531" max="12532" width="9.3046875" customWidth="1"/>
    <col min="12533" max="12533" width="6.07421875" customWidth="1"/>
    <col min="12534" max="12534" width="6.69140625" customWidth="1"/>
    <col min="12535" max="12535" width="1.69140625" customWidth="1"/>
    <col min="12536" max="12536" width="8.07421875" customWidth="1"/>
    <col min="12537" max="12537" width="7" customWidth="1"/>
    <col min="12538" max="12538" width="9" customWidth="1"/>
    <col min="12539" max="12539" width="8.07421875" customWidth="1"/>
    <col min="12540" max="12540" width="9.3046875" customWidth="1"/>
    <col min="12541" max="12542" width="5.69140625" customWidth="1"/>
    <col min="12543" max="12543" width="1.3046875" customWidth="1"/>
    <col min="12544" max="12544" width="7.3046875" customWidth="1"/>
    <col min="12545" max="12545" width="9.3046875" customWidth="1"/>
    <col min="12546" max="12546" width="6.07421875" customWidth="1"/>
    <col min="12547" max="12547" width="6" customWidth="1"/>
    <col min="12548" max="12548" width="5.3046875" customWidth="1"/>
    <col min="12549" max="12549" width="1.69140625" customWidth="1"/>
    <col min="12550" max="12550" width="13.3046875" customWidth="1"/>
    <col min="12551" max="12551" width="8.69140625" customWidth="1"/>
    <col min="12552" max="12552" width="7.07421875" customWidth="1"/>
    <col min="12554" max="12554" width="6.3046875" customWidth="1"/>
    <col min="12556" max="12556" width="5.69140625" customWidth="1"/>
    <col min="12557" max="12557" width="6.3046875" customWidth="1"/>
    <col min="12559" max="12559" width="5.84375" customWidth="1"/>
    <col min="12560" max="12560" width="9.3046875" customWidth="1"/>
    <col min="12561" max="12561" width="5.84375" customWidth="1"/>
    <col min="12563" max="12563" width="5" customWidth="1"/>
    <col min="12568" max="12568" width="14.3046875" customWidth="1"/>
    <col min="12569" max="12569" width="5.07421875" customWidth="1"/>
    <col min="12571" max="12571" width="6" customWidth="1"/>
    <col min="12573" max="12573" width="5.69140625" customWidth="1"/>
    <col min="12575" max="12575" width="5" customWidth="1"/>
    <col min="12577" max="12577" width="7.07421875" customWidth="1"/>
    <col min="12579" max="12579" width="6.3046875" customWidth="1"/>
    <col min="12581" max="12581" width="5.07421875" customWidth="1"/>
    <col min="12583" max="12583" width="5.3046875" customWidth="1"/>
    <col min="12585" max="12585" width="5.07421875" customWidth="1"/>
    <col min="12587" max="12587" width="5.84375" customWidth="1"/>
    <col min="12779" max="12779" width="14" customWidth="1"/>
    <col min="12780" max="12780" width="15" customWidth="1"/>
    <col min="12781" max="12783" width="7.84375" customWidth="1"/>
    <col min="12784" max="12784" width="2" customWidth="1"/>
    <col min="12785" max="12786" width="7.3046875" customWidth="1"/>
    <col min="12787" max="12788" width="9.3046875" customWidth="1"/>
    <col min="12789" max="12789" width="6.07421875" customWidth="1"/>
    <col min="12790" max="12790" width="6.69140625" customWidth="1"/>
    <col min="12791" max="12791" width="1.69140625" customWidth="1"/>
    <col min="12792" max="12792" width="8.07421875" customWidth="1"/>
    <col min="12793" max="12793" width="7" customWidth="1"/>
    <col min="12794" max="12794" width="9" customWidth="1"/>
    <col min="12795" max="12795" width="8.07421875" customWidth="1"/>
    <col min="12796" max="12796" width="9.3046875" customWidth="1"/>
    <col min="12797" max="12798" width="5.69140625" customWidth="1"/>
    <col min="12799" max="12799" width="1.3046875" customWidth="1"/>
    <col min="12800" max="12800" width="7.3046875" customWidth="1"/>
    <col min="12801" max="12801" width="9.3046875" customWidth="1"/>
    <col min="12802" max="12802" width="6.07421875" customWidth="1"/>
    <col min="12803" max="12803" width="6" customWidth="1"/>
    <col min="12804" max="12804" width="5.3046875" customWidth="1"/>
    <col min="12805" max="12805" width="1.69140625" customWidth="1"/>
    <col min="12806" max="12806" width="13.3046875" customWidth="1"/>
    <col min="12807" max="12807" width="8.69140625" customWidth="1"/>
    <col min="12808" max="12808" width="7.07421875" customWidth="1"/>
    <col min="12810" max="12810" width="6.3046875" customWidth="1"/>
    <col min="12812" max="12812" width="5.69140625" customWidth="1"/>
    <col min="12813" max="12813" width="6.3046875" customWidth="1"/>
    <col min="12815" max="12815" width="5.84375" customWidth="1"/>
    <col min="12816" max="12816" width="9.3046875" customWidth="1"/>
    <col min="12817" max="12817" width="5.84375" customWidth="1"/>
    <col min="12819" max="12819" width="5" customWidth="1"/>
    <col min="12824" max="12824" width="14.3046875" customWidth="1"/>
    <col min="12825" max="12825" width="5.07421875" customWidth="1"/>
    <col min="12827" max="12827" width="6" customWidth="1"/>
    <col min="12829" max="12829" width="5.69140625" customWidth="1"/>
    <col min="12831" max="12831" width="5" customWidth="1"/>
    <col min="12833" max="12833" width="7.07421875" customWidth="1"/>
    <col min="12835" max="12835" width="6.3046875" customWidth="1"/>
    <col min="12837" max="12837" width="5.07421875" customWidth="1"/>
    <col min="12839" max="12839" width="5.3046875" customWidth="1"/>
    <col min="12841" max="12841" width="5.07421875" customWidth="1"/>
    <col min="12843" max="12843" width="5.84375" customWidth="1"/>
    <col min="13035" max="13035" width="14" customWidth="1"/>
    <col min="13036" max="13036" width="15" customWidth="1"/>
    <col min="13037" max="13039" width="7.84375" customWidth="1"/>
    <col min="13040" max="13040" width="2" customWidth="1"/>
    <col min="13041" max="13042" width="7.3046875" customWidth="1"/>
    <col min="13043" max="13044" width="9.3046875" customWidth="1"/>
    <col min="13045" max="13045" width="6.07421875" customWidth="1"/>
    <col min="13046" max="13046" width="6.69140625" customWidth="1"/>
    <col min="13047" max="13047" width="1.69140625" customWidth="1"/>
    <col min="13048" max="13048" width="8.07421875" customWidth="1"/>
    <col min="13049" max="13049" width="7" customWidth="1"/>
    <col min="13050" max="13050" width="9" customWidth="1"/>
    <col min="13051" max="13051" width="8.07421875" customWidth="1"/>
    <col min="13052" max="13052" width="9.3046875" customWidth="1"/>
    <col min="13053" max="13054" width="5.69140625" customWidth="1"/>
    <col min="13055" max="13055" width="1.3046875" customWidth="1"/>
    <col min="13056" max="13056" width="7.3046875" customWidth="1"/>
    <col min="13057" max="13057" width="9.3046875" customWidth="1"/>
    <col min="13058" max="13058" width="6.07421875" customWidth="1"/>
    <col min="13059" max="13059" width="6" customWidth="1"/>
    <col min="13060" max="13060" width="5.3046875" customWidth="1"/>
    <col min="13061" max="13061" width="1.69140625" customWidth="1"/>
    <col min="13062" max="13062" width="13.3046875" customWidth="1"/>
    <col min="13063" max="13063" width="8.69140625" customWidth="1"/>
    <col min="13064" max="13064" width="7.07421875" customWidth="1"/>
    <col min="13066" max="13066" width="6.3046875" customWidth="1"/>
    <col min="13068" max="13068" width="5.69140625" customWidth="1"/>
    <col min="13069" max="13069" width="6.3046875" customWidth="1"/>
    <col min="13071" max="13071" width="5.84375" customWidth="1"/>
    <col min="13072" max="13072" width="9.3046875" customWidth="1"/>
    <col min="13073" max="13073" width="5.84375" customWidth="1"/>
    <col min="13075" max="13075" width="5" customWidth="1"/>
    <col min="13080" max="13080" width="14.3046875" customWidth="1"/>
    <col min="13081" max="13081" width="5.07421875" customWidth="1"/>
    <col min="13083" max="13083" width="6" customWidth="1"/>
    <col min="13085" max="13085" width="5.69140625" customWidth="1"/>
    <col min="13087" max="13087" width="5" customWidth="1"/>
    <col min="13089" max="13089" width="7.07421875" customWidth="1"/>
    <col min="13091" max="13091" width="6.3046875" customWidth="1"/>
    <col min="13093" max="13093" width="5.07421875" customWidth="1"/>
    <col min="13095" max="13095" width="5.3046875" customWidth="1"/>
    <col min="13097" max="13097" width="5.07421875" customWidth="1"/>
    <col min="13099" max="13099" width="5.84375" customWidth="1"/>
    <col min="13291" max="13291" width="14" customWidth="1"/>
    <col min="13292" max="13292" width="15" customWidth="1"/>
    <col min="13293" max="13295" width="7.84375" customWidth="1"/>
    <col min="13296" max="13296" width="2" customWidth="1"/>
    <col min="13297" max="13298" width="7.3046875" customWidth="1"/>
    <col min="13299" max="13300" width="9.3046875" customWidth="1"/>
    <col min="13301" max="13301" width="6.07421875" customWidth="1"/>
    <col min="13302" max="13302" width="6.69140625" customWidth="1"/>
    <col min="13303" max="13303" width="1.69140625" customWidth="1"/>
    <col min="13304" max="13304" width="8.07421875" customWidth="1"/>
    <col min="13305" max="13305" width="7" customWidth="1"/>
    <col min="13306" max="13306" width="9" customWidth="1"/>
    <col min="13307" max="13307" width="8.07421875" customWidth="1"/>
    <col min="13308" max="13308" width="9.3046875" customWidth="1"/>
    <col min="13309" max="13310" width="5.69140625" customWidth="1"/>
    <col min="13311" max="13311" width="1.3046875" customWidth="1"/>
    <col min="13312" max="13312" width="7.3046875" customWidth="1"/>
    <col min="13313" max="13313" width="9.3046875" customWidth="1"/>
    <col min="13314" max="13314" width="6.07421875" customWidth="1"/>
    <col min="13315" max="13315" width="6" customWidth="1"/>
    <col min="13316" max="13316" width="5.3046875" customWidth="1"/>
    <col min="13317" max="13317" width="1.69140625" customWidth="1"/>
    <col min="13318" max="13318" width="13.3046875" customWidth="1"/>
    <col min="13319" max="13319" width="8.69140625" customWidth="1"/>
    <col min="13320" max="13320" width="7.07421875" customWidth="1"/>
    <col min="13322" max="13322" width="6.3046875" customWidth="1"/>
    <col min="13324" max="13324" width="5.69140625" customWidth="1"/>
    <col min="13325" max="13325" width="6.3046875" customWidth="1"/>
    <col min="13327" max="13327" width="5.84375" customWidth="1"/>
    <col min="13328" max="13328" width="9.3046875" customWidth="1"/>
    <col min="13329" max="13329" width="5.84375" customWidth="1"/>
    <col min="13331" max="13331" width="5" customWidth="1"/>
    <col min="13336" max="13336" width="14.3046875" customWidth="1"/>
    <col min="13337" max="13337" width="5.07421875" customWidth="1"/>
    <col min="13339" max="13339" width="6" customWidth="1"/>
    <col min="13341" max="13341" width="5.69140625" customWidth="1"/>
    <col min="13343" max="13343" width="5" customWidth="1"/>
    <col min="13345" max="13345" width="7.07421875" customWidth="1"/>
    <col min="13347" max="13347" width="6.3046875" customWidth="1"/>
    <col min="13349" max="13349" width="5.07421875" customWidth="1"/>
    <col min="13351" max="13351" width="5.3046875" customWidth="1"/>
    <col min="13353" max="13353" width="5.07421875" customWidth="1"/>
    <col min="13355" max="13355" width="5.84375" customWidth="1"/>
    <col min="13547" max="13547" width="14" customWidth="1"/>
    <col min="13548" max="13548" width="15" customWidth="1"/>
    <col min="13549" max="13551" width="7.84375" customWidth="1"/>
    <col min="13552" max="13552" width="2" customWidth="1"/>
    <col min="13553" max="13554" width="7.3046875" customWidth="1"/>
    <col min="13555" max="13556" width="9.3046875" customWidth="1"/>
    <col min="13557" max="13557" width="6.07421875" customWidth="1"/>
    <col min="13558" max="13558" width="6.69140625" customWidth="1"/>
    <col min="13559" max="13559" width="1.69140625" customWidth="1"/>
    <col min="13560" max="13560" width="8.07421875" customWidth="1"/>
    <col min="13561" max="13561" width="7" customWidth="1"/>
    <col min="13562" max="13562" width="9" customWidth="1"/>
    <col min="13563" max="13563" width="8.07421875" customWidth="1"/>
    <col min="13564" max="13564" width="9.3046875" customWidth="1"/>
    <col min="13565" max="13566" width="5.69140625" customWidth="1"/>
    <col min="13567" max="13567" width="1.3046875" customWidth="1"/>
    <col min="13568" max="13568" width="7.3046875" customWidth="1"/>
    <col min="13569" max="13569" width="9.3046875" customWidth="1"/>
    <col min="13570" max="13570" width="6.07421875" customWidth="1"/>
    <col min="13571" max="13571" width="6" customWidth="1"/>
    <col min="13572" max="13572" width="5.3046875" customWidth="1"/>
    <col min="13573" max="13573" width="1.69140625" customWidth="1"/>
    <col min="13574" max="13574" width="13.3046875" customWidth="1"/>
    <col min="13575" max="13575" width="8.69140625" customWidth="1"/>
    <col min="13576" max="13576" width="7.07421875" customWidth="1"/>
    <col min="13578" max="13578" width="6.3046875" customWidth="1"/>
    <col min="13580" max="13580" width="5.69140625" customWidth="1"/>
    <col min="13581" max="13581" width="6.3046875" customWidth="1"/>
    <col min="13583" max="13583" width="5.84375" customWidth="1"/>
    <col min="13584" max="13584" width="9.3046875" customWidth="1"/>
    <col min="13585" max="13585" width="5.84375" customWidth="1"/>
    <col min="13587" max="13587" width="5" customWidth="1"/>
    <col min="13592" max="13592" width="14.3046875" customWidth="1"/>
    <col min="13593" max="13593" width="5.07421875" customWidth="1"/>
    <col min="13595" max="13595" width="6" customWidth="1"/>
    <col min="13597" max="13597" width="5.69140625" customWidth="1"/>
    <col min="13599" max="13599" width="5" customWidth="1"/>
    <col min="13601" max="13601" width="7.07421875" customWidth="1"/>
    <col min="13603" max="13603" width="6.3046875" customWidth="1"/>
    <col min="13605" max="13605" width="5.07421875" customWidth="1"/>
    <col min="13607" max="13607" width="5.3046875" customWidth="1"/>
    <col min="13609" max="13609" width="5.07421875" customWidth="1"/>
    <col min="13611" max="13611" width="5.84375" customWidth="1"/>
    <col min="13803" max="13803" width="14" customWidth="1"/>
    <col min="13804" max="13804" width="15" customWidth="1"/>
    <col min="13805" max="13807" width="7.84375" customWidth="1"/>
    <col min="13808" max="13808" width="2" customWidth="1"/>
    <col min="13809" max="13810" width="7.3046875" customWidth="1"/>
    <col min="13811" max="13812" width="9.3046875" customWidth="1"/>
    <col min="13813" max="13813" width="6.07421875" customWidth="1"/>
    <col min="13814" max="13814" width="6.69140625" customWidth="1"/>
    <col min="13815" max="13815" width="1.69140625" customWidth="1"/>
    <col min="13816" max="13816" width="8.07421875" customWidth="1"/>
    <col min="13817" max="13817" width="7" customWidth="1"/>
    <col min="13818" max="13818" width="9" customWidth="1"/>
    <col min="13819" max="13819" width="8.07421875" customWidth="1"/>
    <col min="13820" max="13820" width="9.3046875" customWidth="1"/>
    <col min="13821" max="13822" width="5.69140625" customWidth="1"/>
    <col min="13823" max="13823" width="1.3046875" customWidth="1"/>
    <col min="13824" max="13824" width="7.3046875" customWidth="1"/>
    <col min="13825" max="13825" width="9.3046875" customWidth="1"/>
    <col min="13826" max="13826" width="6.07421875" customWidth="1"/>
    <col min="13827" max="13827" width="6" customWidth="1"/>
    <col min="13828" max="13828" width="5.3046875" customWidth="1"/>
    <col min="13829" max="13829" width="1.69140625" customWidth="1"/>
    <col min="13830" max="13830" width="13.3046875" customWidth="1"/>
    <col min="13831" max="13831" width="8.69140625" customWidth="1"/>
    <col min="13832" max="13832" width="7.07421875" customWidth="1"/>
    <col min="13834" max="13834" width="6.3046875" customWidth="1"/>
    <col min="13836" max="13836" width="5.69140625" customWidth="1"/>
    <col min="13837" max="13837" width="6.3046875" customWidth="1"/>
    <col min="13839" max="13839" width="5.84375" customWidth="1"/>
    <col min="13840" max="13840" width="9.3046875" customWidth="1"/>
    <col min="13841" max="13841" width="5.84375" customWidth="1"/>
    <col min="13843" max="13843" width="5" customWidth="1"/>
    <col min="13848" max="13848" width="14.3046875" customWidth="1"/>
    <col min="13849" max="13849" width="5.07421875" customWidth="1"/>
    <col min="13851" max="13851" width="6" customWidth="1"/>
    <col min="13853" max="13853" width="5.69140625" customWidth="1"/>
    <col min="13855" max="13855" width="5" customWidth="1"/>
    <col min="13857" max="13857" width="7.07421875" customWidth="1"/>
    <col min="13859" max="13859" width="6.3046875" customWidth="1"/>
    <col min="13861" max="13861" width="5.07421875" customWidth="1"/>
    <col min="13863" max="13863" width="5.3046875" customWidth="1"/>
    <col min="13865" max="13865" width="5.07421875" customWidth="1"/>
    <col min="13867" max="13867" width="5.84375" customWidth="1"/>
    <col min="14059" max="14059" width="14" customWidth="1"/>
    <col min="14060" max="14060" width="15" customWidth="1"/>
    <col min="14061" max="14063" width="7.84375" customWidth="1"/>
    <col min="14064" max="14064" width="2" customWidth="1"/>
    <col min="14065" max="14066" width="7.3046875" customWidth="1"/>
    <col min="14067" max="14068" width="9.3046875" customWidth="1"/>
    <col min="14069" max="14069" width="6.07421875" customWidth="1"/>
    <col min="14070" max="14070" width="6.69140625" customWidth="1"/>
    <col min="14071" max="14071" width="1.69140625" customWidth="1"/>
    <col min="14072" max="14072" width="8.07421875" customWidth="1"/>
    <col min="14073" max="14073" width="7" customWidth="1"/>
    <col min="14074" max="14074" width="9" customWidth="1"/>
    <col min="14075" max="14075" width="8.07421875" customWidth="1"/>
    <col min="14076" max="14076" width="9.3046875" customWidth="1"/>
    <col min="14077" max="14078" width="5.69140625" customWidth="1"/>
    <col min="14079" max="14079" width="1.3046875" customWidth="1"/>
    <col min="14080" max="14080" width="7.3046875" customWidth="1"/>
    <col min="14081" max="14081" width="9.3046875" customWidth="1"/>
    <col min="14082" max="14082" width="6.07421875" customWidth="1"/>
    <col min="14083" max="14083" width="6" customWidth="1"/>
    <col min="14084" max="14084" width="5.3046875" customWidth="1"/>
    <col min="14085" max="14085" width="1.69140625" customWidth="1"/>
    <col min="14086" max="14086" width="13.3046875" customWidth="1"/>
    <col min="14087" max="14087" width="8.69140625" customWidth="1"/>
    <col min="14088" max="14088" width="7.07421875" customWidth="1"/>
    <col min="14090" max="14090" width="6.3046875" customWidth="1"/>
    <col min="14092" max="14092" width="5.69140625" customWidth="1"/>
    <col min="14093" max="14093" width="6.3046875" customWidth="1"/>
    <col min="14095" max="14095" width="5.84375" customWidth="1"/>
    <col min="14096" max="14096" width="9.3046875" customWidth="1"/>
    <col min="14097" max="14097" width="5.84375" customWidth="1"/>
    <col min="14099" max="14099" width="5" customWidth="1"/>
    <col min="14104" max="14104" width="14.3046875" customWidth="1"/>
    <col min="14105" max="14105" width="5.07421875" customWidth="1"/>
    <col min="14107" max="14107" width="6" customWidth="1"/>
    <col min="14109" max="14109" width="5.69140625" customWidth="1"/>
    <col min="14111" max="14111" width="5" customWidth="1"/>
    <col min="14113" max="14113" width="7.07421875" customWidth="1"/>
    <col min="14115" max="14115" width="6.3046875" customWidth="1"/>
    <col min="14117" max="14117" width="5.07421875" customWidth="1"/>
    <col min="14119" max="14119" width="5.3046875" customWidth="1"/>
    <col min="14121" max="14121" width="5.07421875" customWidth="1"/>
    <col min="14123" max="14123" width="5.84375" customWidth="1"/>
    <col min="14315" max="14315" width="14" customWidth="1"/>
    <col min="14316" max="14316" width="15" customWidth="1"/>
    <col min="14317" max="14319" width="7.84375" customWidth="1"/>
    <col min="14320" max="14320" width="2" customWidth="1"/>
    <col min="14321" max="14322" width="7.3046875" customWidth="1"/>
    <col min="14323" max="14324" width="9.3046875" customWidth="1"/>
    <col min="14325" max="14325" width="6.07421875" customWidth="1"/>
    <col min="14326" max="14326" width="6.69140625" customWidth="1"/>
    <col min="14327" max="14327" width="1.69140625" customWidth="1"/>
    <col min="14328" max="14328" width="8.07421875" customWidth="1"/>
    <col min="14329" max="14329" width="7" customWidth="1"/>
    <col min="14330" max="14330" width="9" customWidth="1"/>
    <col min="14331" max="14331" width="8.07421875" customWidth="1"/>
    <col min="14332" max="14332" width="9.3046875" customWidth="1"/>
    <col min="14333" max="14334" width="5.69140625" customWidth="1"/>
    <col min="14335" max="14335" width="1.3046875" customWidth="1"/>
    <col min="14336" max="14336" width="7.3046875" customWidth="1"/>
    <col min="14337" max="14337" width="9.3046875" customWidth="1"/>
    <col min="14338" max="14338" width="6.07421875" customWidth="1"/>
    <col min="14339" max="14339" width="6" customWidth="1"/>
    <col min="14340" max="14340" width="5.3046875" customWidth="1"/>
    <col min="14341" max="14341" width="1.69140625" customWidth="1"/>
    <col min="14342" max="14342" width="13.3046875" customWidth="1"/>
    <col min="14343" max="14343" width="8.69140625" customWidth="1"/>
    <col min="14344" max="14344" width="7.07421875" customWidth="1"/>
    <col min="14346" max="14346" width="6.3046875" customWidth="1"/>
    <col min="14348" max="14348" width="5.69140625" customWidth="1"/>
    <col min="14349" max="14349" width="6.3046875" customWidth="1"/>
    <col min="14351" max="14351" width="5.84375" customWidth="1"/>
    <col min="14352" max="14352" width="9.3046875" customWidth="1"/>
    <col min="14353" max="14353" width="5.84375" customWidth="1"/>
    <col min="14355" max="14355" width="5" customWidth="1"/>
    <col min="14360" max="14360" width="14.3046875" customWidth="1"/>
    <col min="14361" max="14361" width="5.07421875" customWidth="1"/>
    <col min="14363" max="14363" width="6" customWidth="1"/>
    <col min="14365" max="14365" width="5.69140625" customWidth="1"/>
    <col min="14367" max="14367" width="5" customWidth="1"/>
    <col min="14369" max="14369" width="7.07421875" customWidth="1"/>
    <col min="14371" max="14371" width="6.3046875" customWidth="1"/>
    <col min="14373" max="14373" width="5.07421875" customWidth="1"/>
    <col min="14375" max="14375" width="5.3046875" customWidth="1"/>
    <col min="14377" max="14377" width="5.07421875" customWidth="1"/>
    <col min="14379" max="14379" width="5.84375" customWidth="1"/>
    <col min="14571" max="14571" width="14" customWidth="1"/>
    <col min="14572" max="14572" width="15" customWidth="1"/>
    <col min="14573" max="14575" width="7.84375" customWidth="1"/>
    <col min="14576" max="14576" width="2" customWidth="1"/>
    <col min="14577" max="14578" width="7.3046875" customWidth="1"/>
    <col min="14579" max="14580" width="9.3046875" customWidth="1"/>
    <col min="14581" max="14581" width="6.07421875" customWidth="1"/>
    <col min="14582" max="14582" width="6.69140625" customWidth="1"/>
    <col min="14583" max="14583" width="1.69140625" customWidth="1"/>
    <col min="14584" max="14584" width="8.07421875" customWidth="1"/>
    <col min="14585" max="14585" width="7" customWidth="1"/>
    <col min="14586" max="14586" width="9" customWidth="1"/>
    <col min="14587" max="14587" width="8.07421875" customWidth="1"/>
    <col min="14588" max="14588" width="9.3046875" customWidth="1"/>
    <col min="14589" max="14590" width="5.69140625" customWidth="1"/>
    <col min="14591" max="14591" width="1.3046875" customWidth="1"/>
    <col min="14592" max="14592" width="7.3046875" customWidth="1"/>
    <col min="14593" max="14593" width="9.3046875" customWidth="1"/>
    <col min="14594" max="14594" width="6.07421875" customWidth="1"/>
    <col min="14595" max="14595" width="6" customWidth="1"/>
    <col min="14596" max="14596" width="5.3046875" customWidth="1"/>
    <col min="14597" max="14597" width="1.69140625" customWidth="1"/>
    <col min="14598" max="14598" width="13.3046875" customWidth="1"/>
    <col min="14599" max="14599" width="8.69140625" customWidth="1"/>
    <col min="14600" max="14600" width="7.07421875" customWidth="1"/>
    <col min="14602" max="14602" width="6.3046875" customWidth="1"/>
    <col min="14604" max="14604" width="5.69140625" customWidth="1"/>
    <col min="14605" max="14605" width="6.3046875" customWidth="1"/>
    <col min="14607" max="14607" width="5.84375" customWidth="1"/>
    <col min="14608" max="14608" width="9.3046875" customWidth="1"/>
    <col min="14609" max="14609" width="5.84375" customWidth="1"/>
    <col min="14611" max="14611" width="5" customWidth="1"/>
    <col min="14616" max="14616" width="14.3046875" customWidth="1"/>
    <col min="14617" max="14617" width="5.07421875" customWidth="1"/>
    <col min="14619" max="14619" width="6" customWidth="1"/>
    <col min="14621" max="14621" width="5.69140625" customWidth="1"/>
    <col min="14623" max="14623" width="5" customWidth="1"/>
    <col min="14625" max="14625" width="7.07421875" customWidth="1"/>
    <col min="14627" max="14627" width="6.3046875" customWidth="1"/>
    <col min="14629" max="14629" width="5.07421875" customWidth="1"/>
    <col min="14631" max="14631" width="5.3046875" customWidth="1"/>
    <col min="14633" max="14633" width="5.07421875" customWidth="1"/>
    <col min="14635" max="14635" width="5.84375" customWidth="1"/>
    <col min="14827" max="14827" width="14" customWidth="1"/>
    <col min="14828" max="14828" width="15" customWidth="1"/>
    <col min="14829" max="14831" width="7.84375" customWidth="1"/>
    <col min="14832" max="14832" width="2" customWidth="1"/>
    <col min="14833" max="14834" width="7.3046875" customWidth="1"/>
    <col min="14835" max="14836" width="9.3046875" customWidth="1"/>
    <col min="14837" max="14837" width="6.07421875" customWidth="1"/>
    <col min="14838" max="14838" width="6.69140625" customWidth="1"/>
    <col min="14839" max="14839" width="1.69140625" customWidth="1"/>
    <col min="14840" max="14840" width="8.07421875" customWidth="1"/>
    <col min="14841" max="14841" width="7" customWidth="1"/>
    <col min="14842" max="14842" width="9" customWidth="1"/>
    <col min="14843" max="14843" width="8.07421875" customWidth="1"/>
    <col min="14844" max="14844" width="9.3046875" customWidth="1"/>
    <col min="14845" max="14846" width="5.69140625" customWidth="1"/>
    <col min="14847" max="14847" width="1.3046875" customWidth="1"/>
    <col min="14848" max="14848" width="7.3046875" customWidth="1"/>
    <col min="14849" max="14849" width="9.3046875" customWidth="1"/>
    <col min="14850" max="14850" width="6.07421875" customWidth="1"/>
    <col min="14851" max="14851" width="6" customWidth="1"/>
    <col min="14852" max="14852" width="5.3046875" customWidth="1"/>
    <col min="14853" max="14853" width="1.69140625" customWidth="1"/>
    <col min="14854" max="14854" width="13.3046875" customWidth="1"/>
    <col min="14855" max="14855" width="8.69140625" customWidth="1"/>
    <col min="14856" max="14856" width="7.07421875" customWidth="1"/>
    <col min="14858" max="14858" width="6.3046875" customWidth="1"/>
    <col min="14860" max="14860" width="5.69140625" customWidth="1"/>
    <col min="14861" max="14861" width="6.3046875" customWidth="1"/>
    <col min="14863" max="14863" width="5.84375" customWidth="1"/>
    <col min="14864" max="14864" width="9.3046875" customWidth="1"/>
    <col min="14865" max="14865" width="5.84375" customWidth="1"/>
    <col min="14867" max="14867" width="5" customWidth="1"/>
    <col min="14872" max="14872" width="14.3046875" customWidth="1"/>
    <col min="14873" max="14873" width="5.07421875" customWidth="1"/>
    <col min="14875" max="14875" width="6" customWidth="1"/>
    <col min="14877" max="14877" width="5.69140625" customWidth="1"/>
    <col min="14879" max="14879" width="5" customWidth="1"/>
    <col min="14881" max="14881" width="7.07421875" customWidth="1"/>
    <col min="14883" max="14883" width="6.3046875" customWidth="1"/>
    <col min="14885" max="14885" width="5.07421875" customWidth="1"/>
    <col min="14887" max="14887" width="5.3046875" customWidth="1"/>
    <col min="14889" max="14889" width="5.07421875" customWidth="1"/>
    <col min="14891" max="14891" width="5.84375" customWidth="1"/>
    <col min="15083" max="15083" width="14" customWidth="1"/>
    <col min="15084" max="15084" width="15" customWidth="1"/>
    <col min="15085" max="15087" width="7.84375" customWidth="1"/>
    <col min="15088" max="15088" width="2" customWidth="1"/>
    <col min="15089" max="15090" width="7.3046875" customWidth="1"/>
    <col min="15091" max="15092" width="9.3046875" customWidth="1"/>
    <col min="15093" max="15093" width="6.07421875" customWidth="1"/>
    <col min="15094" max="15094" width="6.69140625" customWidth="1"/>
    <col min="15095" max="15095" width="1.69140625" customWidth="1"/>
    <col min="15096" max="15096" width="8.07421875" customWidth="1"/>
    <col min="15097" max="15097" width="7" customWidth="1"/>
    <col min="15098" max="15098" width="9" customWidth="1"/>
    <col min="15099" max="15099" width="8.07421875" customWidth="1"/>
    <col min="15100" max="15100" width="9.3046875" customWidth="1"/>
    <col min="15101" max="15102" width="5.69140625" customWidth="1"/>
    <col min="15103" max="15103" width="1.3046875" customWidth="1"/>
    <col min="15104" max="15104" width="7.3046875" customWidth="1"/>
    <col min="15105" max="15105" width="9.3046875" customWidth="1"/>
    <col min="15106" max="15106" width="6.07421875" customWidth="1"/>
    <col min="15107" max="15107" width="6" customWidth="1"/>
    <col min="15108" max="15108" width="5.3046875" customWidth="1"/>
    <col min="15109" max="15109" width="1.69140625" customWidth="1"/>
    <col min="15110" max="15110" width="13.3046875" customWidth="1"/>
    <col min="15111" max="15111" width="8.69140625" customWidth="1"/>
    <col min="15112" max="15112" width="7.07421875" customWidth="1"/>
    <col min="15114" max="15114" width="6.3046875" customWidth="1"/>
    <col min="15116" max="15116" width="5.69140625" customWidth="1"/>
    <col min="15117" max="15117" width="6.3046875" customWidth="1"/>
    <col min="15119" max="15119" width="5.84375" customWidth="1"/>
    <col min="15120" max="15120" width="9.3046875" customWidth="1"/>
    <col min="15121" max="15121" width="5.84375" customWidth="1"/>
    <col min="15123" max="15123" width="5" customWidth="1"/>
    <col min="15128" max="15128" width="14.3046875" customWidth="1"/>
    <col min="15129" max="15129" width="5.07421875" customWidth="1"/>
    <col min="15131" max="15131" width="6" customWidth="1"/>
    <col min="15133" max="15133" width="5.69140625" customWidth="1"/>
    <col min="15135" max="15135" width="5" customWidth="1"/>
    <col min="15137" max="15137" width="7.07421875" customWidth="1"/>
    <col min="15139" max="15139" width="6.3046875" customWidth="1"/>
    <col min="15141" max="15141" width="5.07421875" customWidth="1"/>
    <col min="15143" max="15143" width="5.3046875" customWidth="1"/>
    <col min="15145" max="15145" width="5.07421875" customWidth="1"/>
    <col min="15147" max="15147" width="5.84375" customWidth="1"/>
    <col min="15339" max="15339" width="14" customWidth="1"/>
    <col min="15340" max="15340" width="15" customWidth="1"/>
    <col min="15341" max="15343" width="7.84375" customWidth="1"/>
    <col min="15344" max="15344" width="2" customWidth="1"/>
    <col min="15345" max="15346" width="7.3046875" customWidth="1"/>
    <col min="15347" max="15348" width="9.3046875" customWidth="1"/>
    <col min="15349" max="15349" width="6.07421875" customWidth="1"/>
    <col min="15350" max="15350" width="6.69140625" customWidth="1"/>
    <col min="15351" max="15351" width="1.69140625" customWidth="1"/>
    <col min="15352" max="15352" width="8.07421875" customWidth="1"/>
    <col min="15353" max="15353" width="7" customWidth="1"/>
    <col min="15354" max="15354" width="9" customWidth="1"/>
    <col min="15355" max="15355" width="8.07421875" customWidth="1"/>
    <col min="15356" max="15356" width="9.3046875" customWidth="1"/>
    <col min="15357" max="15358" width="5.69140625" customWidth="1"/>
    <col min="15359" max="15359" width="1.3046875" customWidth="1"/>
    <col min="15360" max="15360" width="7.3046875" customWidth="1"/>
    <col min="15361" max="15361" width="9.3046875" customWidth="1"/>
    <col min="15362" max="15362" width="6.07421875" customWidth="1"/>
    <col min="15363" max="15363" width="6" customWidth="1"/>
    <col min="15364" max="15364" width="5.3046875" customWidth="1"/>
    <col min="15365" max="15365" width="1.69140625" customWidth="1"/>
    <col min="15366" max="15366" width="13.3046875" customWidth="1"/>
    <col min="15367" max="15367" width="8.69140625" customWidth="1"/>
    <col min="15368" max="15368" width="7.07421875" customWidth="1"/>
    <col min="15370" max="15370" width="6.3046875" customWidth="1"/>
    <col min="15372" max="15372" width="5.69140625" customWidth="1"/>
    <col min="15373" max="15373" width="6.3046875" customWidth="1"/>
    <col min="15375" max="15375" width="5.84375" customWidth="1"/>
    <col min="15376" max="15376" width="9.3046875" customWidth="1"/>
    <col min="15377" max="15377" width="5.84375" customWidth="1"/>
    <col min="15379" max="15379" width="5" customWidth="1"/>
    <col min="15384" max="15384" width="14.3046875" customWidth="1"/>
    <col min="15385" max="15385" width="5.07421875" customWidth="1"/>
    <col min="15387" max="15387" width="6" customWidth="1"/>
    <col min="15389" max="15389" width="5.69140625" customWidth="1"/>
    <col min="15391" max="15391" width="5" customWidth="1"/>
    <col min="15393" max="15393" width="7.07421875" customWidth="1"/>
    <col min="15395" max="15395" width="6.3046875" customWidth="1"/>
    <col min="15397" max="15397" width="5.07421875" customWidth="1"/>
    <col min="15399" max="15399" width="5.3046875" customWidth="1"/>
    <col min="15401" max="15401" width="5.07421875" customWidth="1"/>
    <col min="15403" max="15403" width="5.84375" customWidth="1"/>
    <col min="15595" max="15595" width="14" customWidth="1"/>
    <col min="15596" max="15596" width="15" customWidth="1"/>
    <col min="15597" max="15599" width="7.84375" customWidth="1"/>
    <col min="15600" max="15600" width="2" customWidth="1"/>
    <col min="15601" max="15602" width="7.3046875" customWidth="1"/>
    <col min="15603" max="15604" width="9.3046875" customWidth="1"/>
    <col min="15605" max="15605" width="6.07421875" customWidth="1"/>
    <col min="15606" max="15606" width="6.69140625" customWidth="1"/>
    <col min="15607" max="15607" width="1.69140625" customWidth="1"/>
    <col min="15608" max="15608" width="8.07421875" customWidth="1"/>
    <col min="15609" max="15609" width="7" customWidth="1"/>
    <col min="15610" max="15610" width="9" customWidth="1"/>
    <col min="15611" max="15611" width="8.07421875" customWidth="1"/>
    <col min="15612" max="15612" width="9.3046875" customWidth="1"/>
    <col min="15613" max="15614" width="5.69140625" customWidth="1"/>
    <col min="15615" max="15615" width="1.3046875" customWidth="1"/>
    <col min="15616" max="15616" width="7.3046875" customWidth="1"/>
    <col min="15617" max="15617" width="9.3046875" customWidth="1"/>
    <col min="15618" max="15618" width="6.07421875" customWidth="1"/>
    <col min="15619" max="15619" width="6" customWidth="1"/>
    <col min="15620" max="15620" width="5.3046875" customWidth="1"/>
    <col min="15621" max="15621" width="1.69140625" customWidth="1"/>
    <col min="15622" max="15622" width="13.3046875" customWidth="1"/>
    <col min="15623" max="15623" width="8.69140625" customWidth="1"/>
    <col min="15624" max="15624" width="7.07421875" customWidth="1"/>
    <col min="15626" max="15626" width="6.3046875" customWidth="1"/>
    <col min="15628" max="15628" width="5.69140625" customWidth="1"/>
    <col min="15629" max="15629" width="6.3046875" customWidth="1"/>
    <col min="15631" max="15631" width="5.84375" customWidth="1"/>
    <col min="15632" max="15632" width="9.3046875" customWidth="1"/>
    <col min="15633" max="15633" width="5.84375" customWidth="1"/>
    <col min="15635" max="15635" width="5" customWidth="1"/>
    <col min="15640" max="15640" width="14.3046875" customWidth="1"/>
    <col min="15641" max="15641" width="5.07421875" customWidth="1"/>
    <col min="15643" max="15643" width="6" customWidth="1"/>
    <col min="15645" max="15645" width="5.69140625" customWidth="1"/>
    <col min="15647" max="15647" width="5" customWidth="1"/>
    <col min="15649" max="15649" width="7.07421875" customWidth="1"/>
    <col min="15651" max="15651" width="6.3046875" customWidth="1"/>
    <col min="15653" max="15653" width="5.07421875" customWidth="1"/>
    <col min="15655" max="15655" width="5.3046875" customWidth="1"/>
    <col min="15657" max="15657" width="5.07421875" customWidth="1"/>
    <col min="15659" max="15659" width="5.84375" customWidth="1"/>
    <col min="15851" max="15851" width="14" customWidth="1"/>
    <col min="15852" max="15852" width="15" customWidth="1"/>
    <col min="15853" max="15855" width="7.84375" customWidth="1"/>
    <col min="15856" max="15856" width="2" customWidth="1"/>
    <col min="15857" max="15858" width="7.3046875" customWidth="1"/>
    <col min="15859" max="15860" width="9.3046875" customWidth="1"/>
    <col min="15861" max="15861" width="6.07421875" customWidth="1"/>
    <col min="15862" max="15862" width="6.69140625" customWidth="1"/>
    <col min="15863" max="15863" width="1.69140625" customWidth="1"/>
    <col min="15864" max="15864" width="8.07421875" customWidth="1"/>
    <col min="15865" max="15865" width="7" customWidth="1"/>
    <col min="15866" max="15866" width="9" customWidth="1"/>
    <col min="15867" max="15867" width="8.07421875" customWidth="1"/>
    <col min="15868" max="15868" width="9.3046875" customWidth="1"/>
    <col min="15869" max="15870" width="5.69140625" customWidth="1"/>
    <col min="15871" max="15871" width="1.3046875" customWidth="1"/>
    <col min="15872" max="15872" width="7.3046875" customWidth="1"/>
    <col min="15873" max="15873" width="9.3046875" customWidth="1"/>
    <col min="15874" max="15874" width="6.07421875" customWidth="1"/>
    <col min="15875" max="15875" width="6" customWidth="1"/>
    <col min="15876" max="15876" width="5.3046875" customWidth="1"/>
    <col min="15877" max="15877" width="1.69140625" customWidth="1"/>
    <col min="15878" max="15878" width="13.3046875" customWidth="1"/>
    <col min="15879" max="15879" width="8.69140625" customWidth="1"/>
    <col min="15880" max="15880" width="7.07421875" customWidth="1"/>
    <col min="15882" max="15882" width="6.3046875" customWidth="1"/>
    <col min="15884" max="15884" width="5.69140625" customWidth="1"/>
    <col min="15885" max="15885" width="6.3046875" customWidth="1"/>
    <col min="15887" max="15887" width="5.84375" customWidth="1"/>
    <col min="15888" max="15888" width="9.3046875" customWidth="1"/>
    <col min="15889" max="15889" width="5.84375" customWidth="1"/>
    <col min="15891" max="15891" width="5" customWidth="1"/>
    <col min="15896" max="15896" width="14.3046875" customWidth="1"/>
    <col min="15897" max="15897" width="5.07421875" customWidth="1"/>
    <col min="15899" max="15899" width="6" customWidth="1"/>
    <col min="15901" max="15901" width="5.69140625" customWidth="1"/>
    <col min="15903" max="15903" width="5" customWidth="1"/>
    <col min="15905" max="15905" width="7.07421875" customWidth="1"/>
    <col min="15907" max="15907" width="6.3046875" customWidth="1"/>
    <col min="15909" max="15909" width="5.07421875" customWidth="1"/>
    <col min="15911" max="15911" width="5.3046875" customWidth="1"/>
    <col min="15913" max="15913" width="5.07421875" customWidth="1"/>
    <col min="15915" max="15915" width="5.84375" customWidth="1"/>
    <col min="16107" max="16107" width="14" customWidth="1"/>
    <col min="16108" max="16108" width="15" customWidth="1"/>
    <col min="16109" max="16111" width="7.84375" customWidth="1"/>
    <col min="16112" max="16112" width="2" customWidth="1"/>
    <col min="16113" max="16114" width="7.3046875" customWidth="1"/>
    <col min="16115" max="16116" width="9.3046875" customWidth="1"/>
    <col min="16117" max="16117" width="6.07421875" customWidth="1"/>
    <col min="16118" max="16118" width="6.69140625" customWidth="1"/>
    <col min="16119" max="16119" width="1.69140625" customWidth="1"/>
    <col min="16120" max="16120" width="8.07421875" customWidth="1"/>
    <col min="16121" max="16121" width="7" customWidth="1"/>
    <col min="16122" max="16122" width="9" customWidth="1"/>
    <col min="16123" max="16123" width="8.07421875" customWidth="1"/>
    <col min="16124" max="16124" width="9.3046875" customWidth="1"/>
    <col min="16125" max="16126" width="5.69140625" customWidth="1"/>
    <col min="16127" max="16127" width="1.3046875" customWidth="1"/>
    <col min="16128" max="16128" width="7.3046875" customWidth="1"/>
    <col min="16129" max="16129" width="9.3046875" customWidth="1"/>
    <col min="16130" max="16130" width="6.07421875" customWidth="1"/>
    <col min="16131" max="16131" width="6" customWidth="1"/>
    <col min="16132" max="16132" width="5.3046875" customWidth="1"/>
    <col min="16133" max="16133" width="1.69140625" customWidth="1"/>
    <col min="16134" max="16134" width="13.3046875" customWidth="1"/>
    <col min="16135" max="16135" width="8.69140625" customWidth="1"/>
    <col min="16136" max="16136" width="7.07421875" customWidth="1"/>
    <col min="16138" max="16138" width="6.3046875" customWidth="1"/>
    <col min="16140" max="16140" width="5.69140625" customWidth="1"/>
    <col min="16141" max="16141" width="6.3046875" customWidth="1"/>
    <col min="16143" max="16143" width="5.84375" customWidth="1"/>
    <col min="16144" max="16144" width="9.3046875" customWidth="1"/>
    <col min="16145" max="16145" width="5.84375" customWidth="1"/>
    <col min="16147" max="16147" width="5" customWidth="1"/>
    <col min="16152" max="16152" width="14.3046875" customWidth="1"/>
    <col min="16153" max="16153" width="5.07421875" customWidth="1"/>
    <col min="16155" max="16155" width="6" customWidth="1"/>
    <col min="16157" max="16157" width="5.69140625" customWidth="1"/>
    <col min="16159" max="16159" width="5" customWidth="1"/>
    <col min="16161" max="16161" width="7.07421875" customWidth="1"/>
    <col min="16163" max="16163" width="6.3046875" customWidth="1"/>
    <col min="16165" max="16165" width="5.07421875" customWidth="1"/>
    <col min="16167" max="16167" width="5.3046875" customWidth="1"/>
    <col min="16169" max="16169" width="5.07421875" customWidth="1"/>
    <col min="16171" max="16171" width="5.84375" customWidth="1"/>
  </cols>
  <sheetData>
    <row r="1" spans="1:45" ht="24" customHeight="1" thickBot="1">
      <c r="A1" s="263"/>
      <c r="B1" s="318" t="s">
        <v>118</v>
      </c>
      <c r="C1" s="318"/>
      <c r="D1" s="318"/>
      <c r="E1" s="318"/>
      <c r="F1" s="318"/>
      <c r="G1" s="319" t="s">
        <v>20</v>
      </c>
      <c r="H1" s="320"/>
      <c r="I1" s="320"/>
      <c r="J1" s="320"/>
      <c r="K1" s="320"/>
      <c r="L1" s="320"/>
      <c r="M1" s="319" t="s">
        <v>21</v>
      </c>
      <c r="N1" s="320"/>
      <c r="O1" s="320"/>
      <c r="P1" s="320"/>
      <c r="Q1" s="320"/>
      <c r="R1" s="320"/>
      <c r="S1" s="319" t="s">
        <v>22</v>
      </c>
      <c r="T1" s="320"/>
      <c r="U1" s="320"/>
      <c r="V1" s="320"/>
      <c r="W1" s="320"/>
      <c r="X1" s="320"/>
      <c r="Y1" s="332"/>
      <c r="Z1" s="337" t="s">
        <v>74</v>
      </c>
      <c r="AA1" s="338"/>
      <c r="AB1" s="339" t="s">
        <v>119</v>
      </c>
      <c r="AC1" s="340"/>
      <c r="AD1" s="340"/>
      <c r="AE1" s="340"/>
      <c r="AF1" s="340"/>
      <c r="AG1" s="340"/>
      <c r="AH1" s="340"/>
      <c r="AI1" s="340"/>
      <c r="AJ1" s="340"/>
      <c r="AK1" s="340"/>
      <c r="AL1" s="340"/>
      <c r="AM1" s="340"/>
      <c r="AN1" s="340"/>
      <c r="AO1" s="340"/>
      <c r="AP1" s="340"/>
      <c r="AQ1" s="340"/>
      <c r="AR1" s="341"/>
    </row>
    <row r="2" spans="1:45" ht="15.75" customHeight="1" thickBot="1">
      <c r="A2" s="264" t="s">
        <v>160</v>
      </c>
      <c r="B2" s="318"/>
      <c r="C2" s="318"/>
      <c r="D2" s="318"/>
      <c r="E2" s="318"/>
      <c r="F2" s="318"/>
      <c r="G2" s="321"/>
      <c r="H2" s="322"/>
      <c r="I2" s="322"/>
      <c r="J2" s="322"/>
      <c r="K2" s="322"/>
      <c r="L2" s="322"/>
      <c r="M2" s="321"/>
      <c r="N2" s="322"/>
      <c r="O2" s="322"/>
      <c r="P2" s="322"/>
      <c r="Q2" s="322"/>
      <c r="R2" s="322"/>
      <c r="S2" s="321"/>
      <c r="T2" s="322"/>
      <c r="U2" s="322"/>
      <c r="V2" s="322"/>
      <c r="W2" s="322"/>
      <c r="X2" s="322"/>
      <c r="Y2" s="333"/>
      <c r="Z2" s="265"/>
      <c r="AA2" s="265">
        <v>3.77</v>
      </c>
      <c r="AB2" s="339"/>
      <c r="AC2" s="340"/>
      <c r="AD2" s="340"/>
      <c r="AE2" s="340"/>
      <c r="AF2" s="340"/>
      <c r="AG2" s="340"/>
      <c r="AH2" s="340"/>
      <c r="AI2" s="340"/>
      <c r="AJ2" s="340"/>
      <c r="AK2" s="340"/>
      <c r="AL2" s="340"/>
      <c r="AM2" s="340"/>
      <c r="AN2" s="340"/>
      <c r="AO2" s="340"/>
      <c r="AP2" s="340"/>
      <c r="AQ2" s="340"/>
      <c r="AR2" s="341"/>
    </row>
    <row r="3" spans="1:45" ht="20.25" customHeight="1" thickBot="1">
      <c r="A3" s="103" t="s">
        <v>301</v>
      </c>
      <c r="B3" s="279" t="s">
        <v>302</v>
      </c>
      <c r="C3" s="323" t="s">
        <v>93</v>
      </c>
      <c r="D3" s="323"/>
      <c r="E3" s="323"/>
      <c r="F3" s="323"/>
      <c r="G3" s="325" t="s">
        <v>70</v>
      </c>
      <c r="H3" s="326"/>
      <c r="I3" s="326"/>
      <c r="J3" s="327"/>
      <c r="K3" s="324" t="s">
        <v>29</v>
      </c>
      <c r="L3" s="324" t="s">
        <v>30</v>
      </c>
      <c r="M3" s="325" t="s">
        <v>31</v>
      </c>
      <c r="N3" s="326"/>
      <c r="O3" s="326"/>
      <c r="P3" s="327"/>
      <c r="Q3" s="324" t="s">
        <v>29</v>
      </c>
      <c r="R3" s="324" t="s">
        <v>120</v>
      </c>
      <c r="S3" s="325" t="s">
        <v>22</v>
      </c>
      <c r="T3" s="326"/>
      <c r="U3" s="327"/>
      <c r="V3" s="266"/>
      <c r="W3" s="330" t="s">
        <v>29</v>
      </c>
      <c r="X3" s="324" t="s">
        <v>32</v>
      </c>
      <c r="Y3" s="267"/>
      <c r="Z3" s="334" t="s">
        <v>165</v>
      </c>
      <c r="AA3" s="335" t="s">
        <v>121</v>
      </c>
      <c r="AB3" s="342" t="s">
        <v>3</v>
      </c>
      <c r="AC3" s="343"/>
      <c r="AD3" s="343"/>
      <c r="AE3" s="343"/>
      <c r="AF3" s="344" t="s">
        <v>4</v>
      </c>
      <c r="AG3" s="344"/>
      <c r="AH3" s="344"/>
      <c r="AI3" s="344"/>
      <c r="AJ3" s="344" t="s">
        <v>86</v>
      </c>
      <c r="AK3" s="344"/>
      <c r="AL3" s="344"/>
      <c r="AM3" s="344"/>
      <c r="AN3" s="317" t="s">
        <v>87</v>
      </c>
      <c r="AO3" s="317"/>
      <c r="AP3" s="317"/>
      <c r="AQ3" s="317"/>
      <c r="AR3" s="317"/>
    </row>
    <row r="4" spans="1:45" s="34" customFormat="1" ht="119.25" customHeight="1" thickBot="1">
      <c r="A4" s="268" t="s">
        <v>25</v>
      </c>
      <c r="B4" s="268" t="s">
        <v>26</v>
      </c>
      <c r="C4" s="269" t="s">
        <v>128</v>
      </c>
      <c r="D4" s="269" t="s">
        <v>127</v>
      </c>
      <c r="E4" s="270" t="s">
        <v>27</v>
      </c>
      <c r="F4" s="270" t="s">
        <v>28</v>
      </c>
      <c r="G4" s="271" t="s">
        <v>0</v>
      </c>
      <c r="H4" s="271" t="s">
        <v>1</v>
      </c>
      <c r="I4" s="271" t="s">
        <v>2</v>
      </c>
      <c r="J4" s="271" t="s">
        <v>72</v>
      </c>
      <c r="K4" s="324"/>
      <c r="L4" s="324"/>
      <c r="M4" s="271" t="s">
        <v>0</v>
      </c>
      <c r="N4" s="271" t="s">
        <v>1</v>
      </c>
      <c r="O4" s="271" t="s">
        <v>2</v>
      </c>
      <c r="P4" s="271" t="s">
        <v>73</v>
      </c>
      <c r="Q4" s="324"/>
      <c r="R4" s="324"/>
      <c r="S4" s="271" t="s">
        <v>0</v>
      </c>
      <c r="T4" s="271" t="s">
        <v>42</v>
      </c>
      <c r="U4" s="271" t="s">
        <v>2</v>
      </c>
      <c r="V4" s="272" t="s">
        <v>162</v>
      </c>
      <c r="W4" s="331"/>
      <c r="X4" s="324"/>
      <c r="Y4" s="273"/>
      <c r="Z4" s="334"/>
      <c r="AA4" s="336"/>
      <c r="AB4" s="274" t="s">
        <v>75</v>
      </c>
      <c r="AC4" s="274" t="s">
        <v>77</v>
      </c>
      <c r="AD4" s="275" t="s">
        <v>76</v>
      </c>
      <c r="AE4" s="275" t="s">
        <v>122</v>
      </c>
      <c r="AF4" s="275" t="s">
        <v>78</v>
      </c>
      <c r="AG4" s="275" t="s">
        <v>79</v>
      </c>
      <c r="AH4" s="275" t="s">
        <v>80</v>
      </c>
      <c r="AI4" s="275" t="s">
        <v>81</v>
      </c>
      <c r="AJ4" s="276" t="s">
        <v>82</v>
      </c>
      <c r="AK4" s="276" t="s">
        <v>83</v>
      </c>
      <c r="AL4" s="276" t="s">
        <v>84</v>
      </c>
      <c r="AM4" s="276" t="s">
        <v>85</v>
      </c>
      <c r="AN4" s="277" t="s">
        <v>163</v>
      </c>
      <c r="AO4" s="277" t="s">
        <v>91</v>
      </c>
      <c r="AP4" s="277" t="s">
        <v>164</v>
      </c>
      <c r="AQ4" s="277" t="s">
        <v>88</v>
      </c>
      <c r="AR4" s="278" t="s">
        <v>89</v>
      </c>
      <c r="AS4" s="35"/>
    </row>
    <row r="5" spans="1:45" ht="12.75" customHeight="1">
      <c r="A5" s="104" t="s">
        <v>303</v>
      </c>
      <c r="B5" s="104" t="s">
        <v>304</v>
      </c>
      <c r="C5" s="315">
        <v>4</v>
      </c>
      <c r="D5" s="315">
        <v>4</v>
      </c>
      <c r="E5" s="315">
        <v>149</v>
      </c>
      <c r="F5" s="315">
        <v>146</v>
      </c>
      <c r="G5" s="315">
        <v>2273</v>
      </c>
      <c r="H5" s="315">
        <v>186</v>
      </c>
      <c r="I5" s="315">
        <v>192</v>
      </c>
      <c r="J5" s="315">
        <v>2651</v>
      </c>
      <c r="K5" s="315">
        <v>179</v>
      </c>
      <c r="L5" s="315">
        <v>15</v>
      </c>
      <c r="M5" s="315">
        <v>6888</v>
      </c>
      <c r="N5" s="315">
        <v>404</v>
      </c>
      <c r="O5" s="315">
        <v>163</v>
      </c>
      <c r="P5" s="315">
        <v>7455</v>
      </c>
      <c r="Q5" s="315">
        <v>179</v>
      </c>
      <c r="R5" s="315">
        <v>42</v>
      </c>
      <c r="S5" s="315">
        <v>0</v>
      </c>
      <c r="T5" s="315">
        <v>0</v>
      </c>
      <c r="U5" s="315">
        <v>0</v>
      </c>
      <c r="V5" s="315">
        <v>0</v>
      </c>
      <c r="W5" s="315">
        <v>0</v>
      </c>
      <c r="X5" s="315">
        <v>0</v>
      </c>
      <c r="Y5" s="313"/>
      <c r="Z5" s="191">
        <v>0</v>
      </c>
      <c r="AA5" s="192">
        <f>Z5/AA2</f>
        <v>0</v>
      </c>
      <c r="AB5" s="195"/>
      <c r="AC5" s="198">
        <f t="shared" ref="AC5:AC25" si="0">(AB5*G5)</f>
        <v>0</v>
      </c>
      <c r="AD5" s="195"/>
      <c r="AE5" s="198">
        <f t="shared" ref="AE5:AE25" si="1">(AD5*I5)</f>
        <v>0</v>
      </c>
      <c r="AF5" s="195"/>
      <c r="AG5" s="198">
        <f>SUM(AF5*M5)</f>
        <v>0</v>
      </c>
      <c r="AH5" s="195"/>
      <c r="AI5" s="198">
        <f t="shared" ref="AI5:AI25" si="2">(AH5*O5)</f>
        <v>0</v>
      </c>
      <c r="AJ5" s="195"/>
      <c r="AK5" s="198">
        <f t="shared" ref="AK5:AK25" si="3">AJ5*S5</f>
        <v>0</v>
      </c>
      <c r="AL5" s="195"/>
      <c r="AM5" s="198">
        <f t="shared" ref="AM5:AM25" si="4">AL5*U5</f>
        <v>0</v>
      </c>
      <c r="AN5" s="328" t="s">
        <v>90</v>
      </c>
      <c r="AO5" s="328" t="s">
        <v>90</v>
      </c>
      <c r="AP5" s="328" t="s">
        <v>90</v>
      </c>
      <c r="AQ5" s="328" t="s">
        <v>90</v>
      </c>
      <c r="AR5" s="197">
        <f>Z5+AC5+AE5+AG5+AI5+AK5+AM5</f>
        <v>0</v>
      </c>
    </row>
    <row r="6" spans="1:45" ht="12.75" customHeight="1">
      <c r="A6" s="104" t="s">
        <v>305</v>
      </c>
      <c r="B6" s="104" t="s">
        <v>306</v>
      </c>
      <c r="C6" s="315">
        <v>248</v>
      </c>
      <c r="D6" s="315">
        <v>26</v>
      </c>
      <c r="E6" s="315">
        <v>417</v>
      </c>
      <c r="F6" s="315">
        <v>410</v>
      </c>
      <c r="G6" s="315">
        <v>1492</v>
      </c>
      <c r="H6" s="315">
        <v>13231</v>
      </c>
      <c r="I6" s="315">
        <v>553</v>
      </c>
      <c r="J6" s="315">
        <v>15276</v>
      </c>
      <c r="K6" s="315">
        <v>180</v>
      </c>
      <c r="L6" s="315">
        <v>85</v>
      </c>
      <c r="M6" s="315">
        <v>8829</v>
      </c>
      <c r="N6" s="315">
        <v>26247</v>
      </c>
      <c r="O6" s="315">
        <v>2160</v>
      </c>
      <c r="P6" s="315">
        <v>37236</v>
      </c>
      <c r="Q6" s="315">
        <v>180</v>
      </c>
      <c r="R6" s="315">
        <v>207</v>
      </c>
      <c r="S6" s="315">
        <v>0</v>
      </c>
      <c r="T6" s="315">
        <v>0</v>
      </c>
      <c r="U6" s="315">
        <v>0</v>
      </c>
      <c r="V6" s="315">
        <v>0</v>
      </c>
      <c r="W6" s="315">
        <v>0</v>
      </c>
      <c r="X6" s="315">
        <v>0</v>
      </c>
      <c r="Y6" s="313"/>
      <c r="Z6" s="193">
        <v>18650.57</v>
      </c>
      <c r="AA6" s="194">
        <f>Z6/AA2</f>
        <v>4947.1007957559677</v>
      </c>
      <c r="AB6" s="196">
        <v>2</v>
      </c>
      <c r="AC6" s="199">
        <f t="shared" si="0"/>
        <v>2984</v>
      </c>
      <c r="AD6" s="196"/>
      <c r="AE6" s="199">
        <f t="shared" si="1"/>
        <v>0</v>
      </c>
      <c r="AF6" s="196">
        <v>3.35</v>
      </c>
      <c r="AG6" s="199">
        <f t="shared" ref="AG6:AG25" si="5">SUM(AF6*M6)</f>
        <v>29577.15</v>
      </c>
      <c r="AH6" s="196"/>
      <c r="AI6" s="199">
        <f t="shared" si="2"/>
        <v>0</v>
      </c>
      <c r="AJ6" s="196"/>
      <c r="AK6" s="199">
        <f t="shared" si="3"/>
        <v>0</v>
      </c>
      <c r="AL6" s="196"/>
      <c r="AM6" s="199">
        <f t="shared" si="4"/>
        <v>0</v>
      </c>
      <c r="AN6" s="329"/>
      <c r="AO6" s="329"/>
      <c r="AP6" s="329"/>
      <c r="AQ6" s="329"/>
      <c r="AR6" s="197">
        <f>Z6+AC6+AE6+AG6+AI6+AK6+AM6</f>
        <v>51211.72</v>
      </c>
    </row>
    <row r="7" spans="1:45" ht="12.75" customHeight="1">
      <c r="A7" s="104" t="s">
        <v>307</v>
      </c>
      <c r="B7" s="104" t="s">
        <v>308</v>
      </c>
      <c r="C7" s="315">
        <v>125</v>
      </c>
      <c r="D7" s="315">
        <v>10</v>
      </c>
      <c r="E7" s="315">
        <v>236</v>
      </c>
      <c r="F7" s="315">
        <v>232</v>
      </c>
      <c r="G7" s="315">
        <v>599</v>
      </c>
      <c r="H7" s="315">
        <v>2175</v>
      </c>
      <c r="I7" s="315">
        <v>163</v>
      </c>
      <c r="J7" s="315">
        <v>2937</v>
      </c>
      <c r="K7" s="315">
        <v>180</v>
      </c>
      <c r="L7" s="315">
        <v>16</v>
      </c>
      <c r="M7" s="315">
        <v>9279</v>
      </c>
      <c r="N7" s="315">
        <v>16405</v>
      </c>
      <c r="O7" s="315">
        <v>1184</v>
      </c>
      <c r="P7" s="315">
        <v>26868</v>
      </c>
      <c r="Q7" s="315">
        <v>180</v>
      </c>
      <c r="R7" s="315">
        <v>149</v>
      </c>
      <c r="S7" s="315">
        <v>0</v>
      </c>
      <c r="T7" s="315">
        <v>0</v>
      </c>
      <c r="U7" s="315">
        <v>0</v>
      </c>
      <c r="V7" s="315">
        <v>0</v>
      </c>
      <c r="W7" s="315">
        <v>0</v>
      </c>
      <c r="X7" s="315">
        <v>0</v>
      </c>
      <c r="Y7" s="313"/>
      <c r="Z7" s="193">
        <v>9112.7199999999993</v>
      </c>
      <c r="AA7" s="194">
        <f>Z7/AA2</f>
        <v>2417.1671087533155</v>
      </c>
      <c r="AB7" s="196">
        <v>2</v>
      </c>
      <c r="AC7" s="199">
        <f t="shared" si="0"/>
        <v>1198</v>
      </c>
      <c r="AD7" s="196"/>
      <c r="AE7" s="199">
        <f t="shared" si="1"/>
        <v>0</v>
      </c>
      <c r="AF7" s="196">
        <v>3.35</v>
      </c>
      <c r="AG7" s="199">
        <f t="shared" si="5"/>
        <v>31084.65</v>
      </c>
      <c r="AH7" s="196"/>
      <c r="AI7" s="199">
        <f t="shared" si="2"/>
        <v>0</v>
      </c>
      <c r="AJ7" s="196"/>
      <c r="AK7" s="199">
        <f t="shared" si="3"/>
        <v>0</v>
      </c>
      <c r="AL7" s="196"/>
      <c r="AM7" s="199">
        <f t="shared" si="4"/>
        <v>0</v>
      </c>
      <c r="AN7" s="329"/>
      <c r="AO7" s="329"/>
      <c r="AP7" s="329"/>
      <c r="AQ7" s="329"/>
      <c r="AR7" s="197">
        <f t="shared" ref="AR7:AR28" si="6">Z7+AC7+AE7+AG7+AI7+AK7+AM7</f>
        <v>41395.370000000003</v>
      </c>
    </row>
    <row r="8" spans="1:45" ht="12.75" customHeight="1">
      <c r="A8" s="104" t="s">
        <v>309</v>
      </c>
      <c r="B8" s="104" t="s">
        <v>310</v>
      </c>
      <c r="C8" s="315">
        <v>49</v>
      </c>
      <c r="D8" s="315">
        <v>9</v>
      </c>
      <c r="E8" s="315">
        <v>542</v>
      </c>
      <c r="F8" s="315">
        <v>532</v>
      </c>
      <c r="G8" s="315">
        <v>4485</v>
      </c>
      <c r="H8" s="315">
        <v>533</v>
      </c>
      <c r="I8" s="315">
        <v>402</v>
      </c>
      <c r="J8" s="315">
        <v>5420</v>
      </c>
      <c r="K8" s="315">
        <v>180</v>
      </c>
      <c r="L8" s="315">
        <v>30</v>
      </c>
      <c r="M8" s="315">
        <v>29676</v>
      </c>
      <c r="N8" s="315">
        <v>5707</v>
      </c>
      <c r="O8" s="315">
        <v>1031</v>
      </c>
      <c r="P8" s="315">
        <v>36414</v>
      </c>
      <c r="Q8" s="315">
        <v>180</v>
      </c>
      <c r="R8" s="315">
        <v>202</v>
      </c>
      <c r="S8" s="315">
        <v>0</v>
      </c>
      <c r="T8" s="315">
        <v>0</v>
      </c>
      <c r="U8" s="315">
        <v>0</v>
      </c>
      <c r="V8" s="315">
        <v>0</v>
      </c>
      <c r="W8" s="315">
        <v>0</v>
      </c>
      <c r="X8" s="315">
        <v>0</v>
      </c>
      <c r="Y8" s="313"/>
      <c r="Z8" s="193">
        <v>4.5</v>
      </c>
      <c r="AA8" s="194">
        <f>Z8/AA2</f>
        <v>1.193633952254642</v>
      </c>
      <c r="AB8" s="196">
        <v>1.75</v>
      </c>
      <c r="AC8" s="199">
        <f t="shared" si="0"/>
        <v>7848.75</v>
      </c>
      <c r="AD8" s="196"/>
      <c r="AE8" s="199">
        <f t="shared" si="1"/>
        <v>0</v>
      </c>
      <c r="AF8" s="196">
        <v>3.35</v>
      </c>
      <c r="AG8" s="199">
        <f t="shared" si="5"/>
        <v>99414.6</v>
      </c>
      <c r="AH8" s="196"/>
      <c r="AI8" s="199">
        <f t="shared" si="2"/>
        <v>0</v>
      </c>
      <c r="AJ8" s="196"/>
      <c r="AK8" s="199">
        <f t="shared" si="3"/>
        <v>0</v>
      </c>
      <c r="AL8" s="196"/>
      <c r="AM8" s="199">
        <f t="shared" si="4"/>
        <v>0</v>
      </c>
      <c r="AN8" s="329"/>
      <c r="AO8" s="329"/>
      <c r="AP8" s="329"/>
      <c r="AQ8" s="329"/>
      <c r="AR8" s="197">
        <f t="shared" si="6"/>
        <v>107267.85</v>
      </c>
    </row>
    <row r="9" spans="1:45" ht="12.75" customHeight="1">
      <c r="A9" s="104" t="s">
        <v>311</v>
      </c>
      <c r="B9" s="104" t="s">
        <v>312</v>
      </c>
      <c r="C9" s="315">
        <v>27</v>
      </c>
      <c r="D9" s="315">
        <v>3</v>
      </c>
      <c r="E9" s="315">
        <v>114</v>
      </c>
      <c r="F9" s="315">
        <v>113</v>
      </c>
      <c r="G9" s="315">
        <v>2038</v>
      </c>
      <c r="H9" s="315">
        <v>944</v>
      </c>
      <c r="I9" s="315">
        <v>14</v>
      </c>
      <c r="J9" s="315">
        <v>2996</v>
      </c>
      <c r="K9" s="315">
        <v>179</v>
      </c>
      <c r="L9" s="315">
        <v>17</v>
      </c>
      <c r="M9" s="315">
        <v>6602</v>
      </c>
      <c r="N9" s="315">
        <v>3520</v>
      </c>
      <c r="O9" s="315">
        <v>323</v>
      </c>
      <c r="P9" s="315">
        <v>10445</v>
      </c>
      <c r="Q9" s="315">
        <v>180</v>
      </c>
      <c r="R9" s="315">
        <v>58</v>
      </c>
      <c r="S9" s="315">
        <v>0</v>
      </c>
      <c r="T9" s="315">
        <v>0</v>
      </c>
      <c r="U9" s="315">
        <v>0</v>
      </c>
      <c r="V9" s="315">
        <v>0</v>
      </c>
      <c r="W9" s="315">
        <v>0</v>
      </c>
      <c r="X9" s="315">
        <v>0</v>
      </c>
      <c r="Y9" s="313"/>
      <c r="Z9" s="193">
        <v>0</v>
      </c>
      <c r="AA9" s="194">
        <f>Z9/AA2</f>
        <v>0</v>
      </c>
      <c r="AB9" s="196">
        <v>1.75</v>
      </c>
      <c r="AC9" s="199">
        <f t="shared" si="0"/>
        <v>3566.5</v>
      </c>
      <c r="AD9" s="196"/>
      <c r="AE9" s="199">
        <f t="shared" si="1"/>
        <v>0</v>
      </c>
      <c r="AF9" s="196">
        <v>3.35</v>
      </c>
      <c r="AG9" s="199">
        <f t="shared" si="5"/>
        <v>22116.7</v>
      </c>
      <c r="AH9" s="196"/>
      <c r="AI9" s="199">
        <f t="shared" si="2"/>
        <v>0</v>
      </c>
      <c r="AJ9" s="196"/>
      <c r="AK9" s="199">
        <f t="shared" si="3"/>
        <v>0</v>
      </c>
      <c r="AL9" s="196"/>
      <c r="AM9" s="199">
        <f t="shared" si="4"/>
        <v>0</v>
      </c>
      <c r="AN9" s="329"/>
      <c r="AO9" s="329"/>
      <c r="AP9" s="329"/>
      <c r="AQ9" s="329"/>
      <c r="AR9" s="197">
        <f t="shared" si="6"/>
        <v>25683.200000000001</v>
      </c>
    </row>
    <row r="10" spans="1:45" ht="12.75" customHeight="1">
      <c r="A10" s="104" t="s">
        <v>313</v>
      </c>
      <c r="B10" s="104" t="s">
        <v>314</v>
      </c>
      <c r="C10" s="315">
        <v>160</v>
      </c>
      <c r="D10" s="315">
        <v>6</v>
      </c>
      <c r="E10" s="315">
        <v>236</v>
      </c>
      <c r="F10" s="315">
        <v>232</v>
      </c>
      <c r="G10" s="315">
        <v>420</v>
      </c>
      <c r="H10" s="315">
        <v>2385</v>
      </c>
      <c r="I10" s="315">
        <v>17</v>
      </c>
      <c r="J10" s="315">
        <v>2822</v>
      </c>
      <c r="K10" s="315">
        <v>180</v>
      </c>
      <c r="L10" s="315">
        <v>16</v>
      </c>
      <c r="M10" s="315">
        <v>7746</v>
      </c>
      <c r="N10" s="315">
        <v>25714</v>
      </c>
      <c r="O10" s="315">
        <v>868</v>
      </c>
      <c r="P10" s="315">
        <v>34328</v>
      </c>
      <c r="Q10" s="315">
        <v>180</v>
      </c>
      <c r="R10" s="315">
        <v>191</v>
      </c>
      <c r="S10" s="315">
        <v>0</v>
      </c>
      <c r="T10" s="315">
        <v>0</v>
      </c>
      <c r="U10" s="315">
        <v>0</v>
      </c>
      <c r="V10" s="315">
        <v>0</v>
      </c>
      <c r="W10" s="315">
        <v>0</v>
      </c>
      <c r="X10" s="315">
        <v>0</v>
      </c>
      <c r="Y10" s="313"/>
      <c r="Z10" s="193">
        <v>8312.65</v>
      </c>
      <c r="AA10" s="194">
        <f>Z10/AA2</f>
        <v>2204.946949602122</v>
      </c>
      <c r="AB10" s="196">
        <v>1.75</v>
      </c>
      <c r="AC10" s="199">
        <f t="shared" si="0"/>
        <v>735</v>
      </c>
      <c r="AD10" s="196"/>
      <c r="AE10" s="199">
        <f t="shared" si="1"/>
        <v>0</v>
      </c>
      <c r="AF10" s="196">
        <v>3.35</v>
      </c>
      <c r="AG10" s="199">
        <f t="shared" si="5"/>
        <v>25949.100000000002</v>
      </c>
      <c r="AH10" s="196"/>
      <c r="AI10" s="199">
        <f t="shared" si="2"/>
        <v>0</v>
      </c>
      <c r="AJ10" s="196"/>
      <c r="AK10" s="199">
        <f t="shared" si="3"/>
        <v>0</v>
      </c>
      <c r="AL10" s="196"/>
      <c r="AM10" s="199">
        <f t="shared" si="4"/>
        <v>0</v>
      </c>
      <c r="AN10" s="329"/>
      <c r="AO10" s="329"/>
      <c r="AP10" s="329"/>
      <c r="AQ10" s="329"/>
      <c r="AR10" s="197">
        <f t="shared" si="6"/>
        <v>34996.75</v>
      </c>
    </row>
    <row r="11" spans="1:45" ht="12.75" customHeight="1">
      <c r="A11" s="104" t="s">
        <v>315</v>
      </c>
      <c r="B11" s="104" t="s">
        <v>316</v>
      </c>
      <c r="C11" s="315">
        <v>201</v>
      </c>
      <c r="D11" s="315">
        <v>16</v>
      </c>
      <c r="E11" s="315">
        <v>777</v>
      </c>
      <c r="F11" s="315">
        <v>764</v>
      </c>
      <c r="G11" s="315">
        <v>3575</v>
      </c>
      <c r="H11" s="315">
        <v>6253</v>
      </c>
      <c r="I11" s="315">
        <v>334</v>
      </c>
      <c r="J11" s="315">
        <v>10162</v>
      </c>
      <c r="K11" s="315">
        <v>180</v>
      </c>
      <c r="L11" s="315">
        <v>56</v>
      </c>
      <c r="M11" s="315">
        <v>36041</v>
      </c>
      <c r="N11" s="315">
        <v>26033</v>
      </c>
      <c r="O11" s="315">
        <v>1946</v>
      </c>
      <c r="P11" s="315">
        <v>64020</v>
      </c>
      <c r="Q11" s="315">
        <v>180</v>
      </c>
      <c r="R11" s="315">
        <v>356</v>
      </c>
      <c r="S11" s="315">
        <v>0</v>
      </c>
      <c r="T11" s="315">
        <v>0</v>
      </c>
      <c r="U11" s="315">
        <v>0</v>
      </c>
      <c r="V11" s="315">
        <v>0</v>
      </c>
      <c r="W11" s="315">
        <v>0</v>
      </c>
      <c r="X11" s="315">
        <v>0</v>
      </c>
      <c r="Y11" s="313"/>
      <c r="Z11" s="193">
        <v>11710.55</v>
      </c>
      <c r="AA11" s="194">
        <f>Z11/AA2</f>
        <v>3106.2466843501325</v>
      </c>
      <c r="AB11" s="196">
        <v>1.75</v>
      </c>
      <c r="AC11" s="199">
        <f t="shared" si="0"/>
        <v>6256.25</v>
      </c>
      <c r="AD11" s="196"/>
      <c r="AE11" s="199">
        <f t="shared" si="1"/>
        <v>0</v>
      </c>
      <c r="AF11" s="196">
        <v>3.35</v>
      </c>
      <c r="AG11" s="199">
        <f t="shared" si="5"/>
        <v>120737.35</v>
      </c>
      <c r="AH11" s="196"/>
      <c r="AI11" s="199">
        <f t="shared" si="2"/>
        <v>0</v>
      </c>
      <c r="AJ11" s="196"/>
      <c r="AK11" s="199">
        <f t="shared" si="3"/>
        <v>0</v>
      </c>
      <c r="AL11" s="196"/>
      <c r="AM11" s="199">
        <f t="shared" si="4"/>
        <v>0</v>
      </c>
      <c r="AN11" s="329"/>
      <c r="AO11" s="329"/>
      <c r="AP11" s="329"/>
      <c r="AQ11" s="329"/>
      <c r="AR11" s="197">
        <f t="shared" si="6"/>
        <v>138704.15</v>
      </c>
    </row>
    <row r="12" spans="1:45" ht="12.75" customHeight="1">
      <c r="A12" s="104" t="s">
        <v>317</v>
      </c>
      <c r="B12" s="104" t="s">
        <v>318</v>
      </c>
      <c r="C12" s="315">
        <v>6</v>
      </c>
      <c r="D12" s="315">
        <v>0</v>
      </c>
      <c r="E12" s="315">
        <v>157</v>
      </c>
      <c r="F12" s="315">
        <v>153</v>
      </c>
      <c r="G12" s="315">
        <v>3721</v>
      </c>
      <c r="H12" s="315">
        <v>608</v>
      </c>
      <c r="I12" s="315">
        <v>0</v>
      </c>
      <c r="J12" s="315">
        <v>4329</v>
      </c>
      <c r="K12" s="315">
        <v>177</v>
      </c>
      <c r="L12" s="315">
        <v>24</v>
      </c>
      <c r="M12" s="315">
        <v>6296</v>
      </c>
      <c r="N12" s="315">
        <v>742</v>
      </c>
      <c r="O12" s="315">
        <v>0</v>
      </c>
      <c r="P12" s="315">
        <v>7038</v>
      </c>
      <c r="Q12" s="315">
        <v>179</v>
      </c>
      <c r="R12" s="315">
        <v>39</v>
      </c>
      <c r="S12" s="315">
        <v>0</v>
      </c>
      <c r="T12" s="315">
        <v>0</v>
      </c>
      <c r="U12" s="315">
        <v>0</v>
      </c>
      <c r="V12" s="315">
        <v>0</v>
      </c>
      <c r="W12" s="315">
        <v>0</v>
      </c>
      <c r="X12" s="315">
        <v>0</v>
      </c>
      <c r="Y12" s="313"/>
      <c r="Z12" s="193">
        <v>0</v>
      </c>
      <c r="AA12" s="194">
        <f>Z12/AA2</f>
        <v>0</v>
      </c>
      <c r="AB12" s="196"/>
      <c r="AC12" s="199">
        <f t="shared" si="0"/>
        <v>0</v>
      </c>
      <c r="AD12" s="196"/>
      <c r="AE12" s="199">
        <f t="shared" si="1"/>
        <v>0</v>
      </c>
      <c r="AF12" s="196"/>
      <c r="AG12" s="199">
        <f t="shared" si="5"/>
        <v>0</v>
      </c>
      <c r="AH12" s="196"/>
      <c r="AI12" s="199">
        <f t="shared" si="2"/>
        <v>0</v>
      </c>
      <c r="AJ12" s="196"/>
      <c r="AK12" s="199">
        <f t="shared" si="3"/>
        <v>0</v>
      </c>
      <c r="AL12" s="196"/>
      <c r="AM12" s="199">
        <f t="shared" si="4"/>
        <v>0</v>
      </c>
      <c r="AN12" s="329"/>
      <c r="AO12" s="329"/>
      <c r="AP12" s="329"/>
      <c r="AQ12" s="329"/>
      <c r="AR12" s="197">
        <f t="shared" si="6"/>
        <v>0</v>
      </c>
    </row>
    <row r="13" spans="1:45" ht="12.75" customHeight="1">
      <c r="A13" s="259"/>
      <c r="B13" s="259"/>
      <c r="C13" s="312"/>
      <c r="D13" s="312"/>
      <c r="E13" s="312"/>
      <c r="F13" s="312"/>
      <c r="G13" s="312"/>
      <c r="H13" s="312"/>
      <c r="I13" s="312"/>
      <c r="J13" s="312"/>
      <c r="K13" s="312"/>
      <c r="L13" s="312"/>
      <c r="M13" s="312"/>
      <c r="N13" s="312"/>
      <c r="O13" s="312"/>
      <c r="P13" s="312"/>
      <c r="Q13" s="312"/>
      <c r="R13" s="312"/>
      <c r="S13" s="312"/>
      <c r="T13" s="312"/>
      <c r="U13" s="312"/>
      <c r="V13" s="312"/>
      <c r="W13" s="312"/>
      <c r="X13" s="312"/>
      <c r="Y13" s="313"/>
      <c r="Z13" s="193"/>
      <c r="AA13" s="194">
        <f>Z13/AA2</f>
        <v>0</v>
      </c>
      <c r="AB13" s="196"/>
      <c r="AC13" s="199">
        <f t="shared" si="0"/>
        <v>0</v>
      </c>
      <c r="AD13" s="196"/>
      <c r="AE13" s="199">
        <f t="shared" si="1"/>
        <v>0</v>
      </c>
      <c r="AF13" s="196"/>
      <c r="AG13" s="199">
        <f t="shared" si="5"/>
        <v>0</v>
      </c>
      <c r="AH13" s="196"/>
      <c r="AI13" s="199">
        <f t="shared" si="2"/>
        <v>0</v>
      </c>
      <c r="AJ13" s="196"/>
      <c r="AK13" s="199">
        <f t="shared" si="3"/>
        <v>0</v>
      </c>
      <c r="AL13" s="196"/>
      <c r="AM13" s="199">
        <f t="shared" si="4"/>
        <v>0</v>
      </c>
      <c r="AN13" s="329"/>
      <c r="AO13" s="329"/>
      <c r="AP13" s="329"/>
      <c r="AQ13" s="329"/>
      <c r="AR13" s="197">
        <f t="shared" si="6"/>
        <v>0</v>
      </c>
    </row>
    <row r="14" spans="1:45" ht="12.75" customHeight="1">
      <c r="A14" s="259"/>
      <c r="B14" s="259"/>
      <c r="C14" s="312"/>
      <c r="D14" s="312"/>
      <c r="E14" s="312"/>
      <c r="F14" s="312"/>
      <c r="G14" s="312"/>
      <c r="H14" s="312"/>
      <c r="I14" s="312"/>
      <c r="J14" s="312"/>
      <c r="K14" s="312"/>
      <c r="L14" s="312"/>
      <c r="M14" s="312"/>
      <c r="N14" s="312"/>
      <c r="O14" s="312"/>
      <c r="P14" s="312"/>
      <c r="Q14" s="312"/>
      <c r="R14" s="312"/>
      <c r="S14" s="312"/>
      <c r="T14" s="312"/>
      <c r="U14" s="312"/>
      <c r="V14" s="312"/>
      <c r="W14" s="312"/>
      <c r="X14" s="312"/>
      <c r="Y14" s="313"/>
      <c r="Z14" s="193"/>
      <c r="AA14" s="194">
        <f>Z14/AA2</f>
        <v>0</v>
      </c>
      <c r="AB14" s="196"/>
      <c r="AC14" s="199">
        <f t="shared" si="0"/>
        <v>0</v>
      </c>
      <c r="AD14" s="196"/>
      <c r="AE14" s="199">
        <f t="shared" si="1"/>
        <v>0</v>
      </c>
      <c r="AF14" s="196"/>
      <c r="AG14" s="199">
        <f t="shared" si="5"/>
        <v>0</v>
      </c>
      <c r="AH14" s="196"/>
      <c r="AI14" s="199">
        <f t="shared" si="2"/>
        <v>0</v>
      </c>
      <c r="AJ14" s="196"/>
      <c r="AK14" s="199">
        <f t="shared" si="3"/>
        <v>0</v>
      </c>
      <c r="AL14" s="196"/>
      <c r="AM14" s="199">
        <f t="shared" si="4"/>
        <v>0</v>
      </c>
      <c r="AN14" s="329"/>
      <c r="AO14" s="329"/>
      <c r="AP14" s="329"/>
      <c r="AQ14" s="329"/>
      <c r="AR14" s="197">
        <f t="shared" si="6"/>
        <v>0</v>
      </c>
    </row>
    <row r="15" spans="1:45" ht="12.75" customHeight="1">
      <c r="A15" s="259"/>
      <c r="B15" s="259"/>
      <c r="C15" s="312"/>
      <c r="D15" s="312"/>
      <c r="E15" s="312"/>
      <c r="F15" s="312"/>
      <c r="G15" s="312"/>
      <c r="H15" s="312"/>
      <c r="I15" s="312"/>
      <c r="J15" s="312"/>
      <c r="K15" s="312"/>
      <c r="L15" s="312"/>
      <c r="M15" s="312"/>
      <c r="N15" s="312"/>
      <c r="O15" s="312"/>
      <c r="P15" s="312"/>
      <c r="Q15" s="312"/>
      <c r="R15" s="312"/>
      <c r="S15" s="312"/>
      <c r="T15" s="312"/>
      <c r="U15" s="312"/>
      <c r="V15" s="312"/>
      <c r="W15" s="312"/>
      <c r="X15" s="312"/>
      <c r="Y15" s="313"/>
      <c r="Z15" s="193"/>
      <c r="AA15" s="194">
        <f>Z15/AA2</f>
        <v>0</v>
      </c>
      <c r="AB15" s="196"/>
      <c r="AC15" s="199">
        <f t="shared" si="0"/>
        <v>0</v>
      </c>
      <c r="AD15" s="196"/>
      <c r="AE15" s="199">
        <f t="shared" si="1"/>
        <v>0</v>
      </c>
      <c r="AF15" s="196"/>
      <c r="AG15" s="199">
        <f t="shared" si="5"/>
        <v>0</v>
      </c>
      <c r="AH15" s="196"/>
      <c r="AI15" s="199">
        <f t="shared" si="2"/>
        <v>0</v>
      </c>
      <c r="AJ15" s="196"/>
      <c r="AK15" s="199">
        <f t="shared" si="3"/>
        <v>0</v>
      </c>
      <c r="AL15" s="196"/>
      <c r="AM15" s="199">
        <f t="shared" si="4"/>
        <v>0</v>
      </c>
      <c r="AN15" s="329"/>
      <c r="AO15" s="329"/>
      <c r="AP15" s="329"/>
      <c r="AQ15" s="329"/>
      <c r="AR15" s="197">
        <f t="shared" si="6"/>
        <v>0</v>
      </c>
    </row>
    <row r="16" spans="1:45" ht="12.75" customHeight="1">
      <c r="A16" s="259"/>
      <c r="B16" s="259"/>
      <c r="C16" s="312"/>
      <c r="D16" s="312"/>
      <c r="E16" s="312"/>
      <c r="F16" s="312"/>
      <c r="G16" s="312"/>
      <c r="H16" s="312"/>
      <c r="I16" s="312"/>
      <c r="J16" s="312"/>
      <c r="K16" s="312"/>
      <c r="L16" s="312"/>
      <c r="M16" s="312"/>
      <c r="N16" s="312"/>
      <c r="O16" s="312"/>
      <c r="P16" s="312"/>
      <c r="Q16" s="312"/>
      <c r="R16" s="312"/>
      <c r="S16" s="312"/>
      <c r="T16" s="312"/>
      <c r="U16" s="312"/>
      <c r="V16" s="312"/>
      <c r="W16" s="312"/>
      <c r="X16" s="312"/>
      <c r="Y16" s="313"/>
      <c r="Z16" s="193"/>
      <c r="AA16" s="194">
        <f>Z16/AA2</f>
        <v>0</v>
      </c>
      <c r="AB16" s="196"/>
      <c r="AC16" s="199">
        <f t="shared" si="0"/>
        <v>0</v>
      </c>
      <c r="AD16" s="196"/>
      <c r="AE16" s="199">
        <f t="shared" si="1"/>
        <v>0</v>
      </c>
      <c r="AF16" s="196"/>
      <c r="AG16" s="199">
        <f t="shared" si="5"/>
        <v>0</v>
      </c>
      <c r="AH16" s="196"/>
      <c r="AI16" s="199">
        <f t="shared" si="2"/>
        <v>0</v>
      </c>
      <c r="AJ16" s="196"/>
      <c r="AK16" s="199">
        <f t="shared" si="3"/>
        <v>0</v>
      </c>
      <c r="AL16" s="196"/>
      <c r="AM16" s="199">
        <f t="shared" si="4"/>
        <v>0</v>
      </c>
      <c r="AN16" s="329"/>
      <c r="AO16" s="329"/>
      <c r="AP16" s="329"/>
      <c r="AQ16" s="329"/>
      <c r="AR16" s="197">
        <f t="shared" si="6"/>
        <v>0</v>
      </c>
    </row>
    <row r="17" spans="1:44" ht="12.75" customHeight="1">
      <c r="A17" s="259"/>
      <c r="B17" s="259"/>
      <c r="C17" s="314"/>
      <c r="D17" s="314"/>
      <c r="E17" s="314"/>
      <c r="F17" s="314"/>
      <c r="G17" s="314"/>
      <c r="H17" s="314"/>
      <c r="I17" s="314"/>
      <c r="J17" s="314"/>
      <c r="K17" s="314"/>
      <c r="L17" s="314"/>
      <c r="M17" s="314"/>
      <c r="N17" s="314"/>
      <c r="O17" s="314"/>
      <c r="P17" s="314"/>
      <c r="Q17" s="314"/>
      <c r="R17" s="314"/>
      <c r="S17" s="314"/>
      <c r="T17" s="314"/>
      <c r="U17" s="314"/>
      <c r="V17" s="314"/>
      <c r="W17" s="314"/>
      <c r="X17" s="314"/>
      <c r="Y17" s="313"/>
      <c r="Z17" s="193"/>
      <c r="AA17" s="194">
        <f>Z17/AA2</f>
        <v>0</v>
      </c>
      <c r="AB17" s="196"/>
      <c r="AC17" s="199">
        <f t="shared" si="0"/>
        <v>0</v>
      </c>
      <c r="AD17" s="196"/>
      <c r="AE17" s="199">
        <f t="shared" si="1"/>
        <v>0</v>
      </c>
      <c r="AF17" s="196"/>
      <c r="AG17" s="199">
        <f t="shared" si="5"/>
        <v>0</v>
      </c>
      <c r="AH17" s="196"/>
      <c r="AI17" s="199">
        <f t="shared" si="2"/>
        <v>0</v>
      </c>
      <c r="AJ17" s="196"/>
      <c r="AK17" s="199">
        <f t="shared" si="3"/>
        <v>0</v>
      </c>
      <c r="AL17" s="196"/>
      <c r="AM17" s="199">
        <f t="shared" si="4"/>
        <v>0</v>
      </c>
      <c r="AN17" s="329"/>
      <c r="AO17" s="329"/>
      <c r="AP17" s="329"/>
      <c r="AQ17" s="329"/>
      <c r="AR17" s="197">
        <f t="shared" si="6"/>
        <v>0</v>
      </c>
    </row>
    <row r="18" spans="1:44" ht="12.75" customHeight="1">
      <c r="A18" s="259"/>
      <c r="B18" s="259"/>
      <c r="C18" s="314"/>
      <c r="D18" s="314"/>
      <c r="E18" s="314"/>
      <c r="F18" s="314"/>
      <c r="G18" s="314"/>
      <c r="H18" s="314"/>
      <c r="I18" s="314"/>
      <c r="J18" s="314"/>
      <c r="K18" s="314"/>
      <c r="L18" s="314"/>
      <c r="M18" s="314"/>
      <c r="N18" s="314"/>
      <c r="O18" s="314"/>
      <c r="P18" s="314"/>
      <c r="Q18" s="314"/>
      <c r="R18" s="314"/>
      <c r="S18" s="314"/>
      <c r="T18" s="314"/>
      <c r="U18" s="314"/>
      <c r="V18" s="314"/>
      <c r="W18" s="314"/>
      <c r="X18" s="314"/>
      <c r="Y18" s="313"/>
      <c r="Z18" s="193"/>
      <c r="AA18" s="194">
        <f>Z18/AA2</f>
        <v>0</v>
      </c>
      <c r="AB18" s="196"/>
      <c r="AC18" s="199">
        <f t="shared" si="0"/>
        <v>0</v>
      </c>
      <c r="AD18" s="196"/>
      <c r="AE18" s="199">
        <f t="shared" si="1"/>
        <v>0</v>
      </c>
      <c r="AF18" s="196"/>
      <c r="AG18" s="199">
        <f t="shared" si="5"/>
        <v>0</v>
      </c>
      <c r="AH18" s="196"/>
      <c r="AI18" s="199">
        <f t="shared" si="2"/>
        <v>0</v>
      </c>
      <c r="AJ18" s="196"/>
      <c r="AK18" s="199">
        <f t="shared" si="3"/>
        <v>0</v>
      </c>
      <c r="AL18" s="196"/>
      <c r="AM18" s="199">
        <f t="shared" si="4"/>
        <v>0</v>
      </c>
      <c r="AN18" s="329"/>
      <c r="AO18" s="329"/>
      <c r="AP18" s="329"/>
      <c r="AQ18" s="329"/>
      <c r="AR18" s="197">
        <f t="shared" si="6"/>
        <v>0</v>
      </c>
    </row>
    <row r="19" spans="1:44" ht="12.75" customHeight="1">
      <c r="A19" s="259"/>
      <c r="B19" s="259"/>
      <c r="C19" s="314"/>
      <c r="D19" s="314"/>
      <c r="E19" s="314"/>
      <c r="F19" s="314"/>
      <c r="G19" s="314"/>
      <c r="H19" s="314"/>
      <c r="I19" s="314"/>
      <c r="J19" s="314"/>
      <c r="K19" s="314"/>
      <c r="L19" s="314"/>
      <c r="M19" s="314"/>
      <c r="N19" s="314"/>
      <c r="O19" s="314"/>
      <c r="P19" s="314"/>
      <c r="Q19" s="314"/>
      <c r="R19" s="314"/>
      <c r="S19" s="314"/>
      <c r="T19" s="314"/>
      <c r="U19" s="314"/>
      <c r="V19" s="314"/>
      <c r="W19" s="314"/>
      <c r="X19" s="314"/>
      <c r="Y19" s="313"/>
      <c r="Z19" s="193"/>
      <c r="AA19" s="194">
        <f>Z19/AA2</f>
        <v>0</v>
      </c>
      <c r="AB19" s="196"/>
      <c r="AC19" s="199">
        <f t="shared" si="0"/>
        <v>0</v>
      </c>
      <c r="AD19" s="196"/>
      <c r="AE19" s="199">
        <f t="shared" si="1"/>
        <v>0</v>
      </c>
      <c r="AF19" s="196"/>
      <c r="AG19" s="199">
        <f t="shared" si="5"/>
        <v>0</v>
      </c>
      <c r="AH19" s="196"/>
      <c r="AI19" s="199">
        <f t="shared" si="2"/>
        <v>0</v>
      </c>
      <c r="AJ19" s="196"/>
      <c r="AK19" s="199">
        <f t="shared" si="3"/>
        <v>0</v>
      </c>
      <c r="AL19" s="196"/>
      <c r="AM19" s="199">
        <f t="shared" si="4"/>
        <v>0</v>
      </c>
      <c r="AN19" s="329"/>
      <c r="AO19" s="329"/>
      <c r="AP19" s="329"/>
      <c r="AQ19" s="329"/>
      <c r="AR19" s="197">
        <f t="shared" si="6"/>
        <v>0</v>
      </c>
    </row>
    <row r="20" spans="1:44" ht="12.75" customHeight="1">
      <c r="A20" s="259"/>
      <c r="B20" s="259"/>
      <c r="C20" s="314"/>
      <c r="D20" s="314"/>
      <c r="E20" s="314"/>
      <c r="F20" s="314"/>
      <c r="G20" s="314"/>
      <c r="H20" s="314"/>
      <c r="I20" s="314"/>
      <c r="J20" s="314"/>
      <c r="K20" s="314"/>
      <c r="L20" s="314"/>
      <c r="M20" s="314"/>
      <c r="N20" s="314"/>
      <c r="O20" s="314"/>
      <c r="P20" s="314"/>
      <c r="Q20" s="314"/>
      <c r="R20" s="314"/>
      <c r="S20" s="314"/>
      <c r="T20" s="314"/>
      <c r="U20" s="314"/>
      <c r="V20" s="314"/>
      <c r="W20" s="314"/>
      <c r="X20" s="314"/>
      <c r="Y20" s="313"/>
      <c r="Z20" s="193"/>
      <c r="AA20" s="194">
        <f>Z20/AA2</f>
        <v>0</v>
      </c>
      <c r="AB20" s="196"/>
      <c r="AC20" s="199">
        <f t="shared" si="0"/>
        <v>0</v>
      </c>
      <c r="AD20" s="196"/>
      <c r="AE20" s="199">
        <f t="shared" si="1"/>
        <v>0</v>
      </c>
      <c r="AF20" s="196"/>
      <c r="AG20" s="199">
        <f t="shared" si="5"/>
        <v>0</v>
      </c>
      <c r="AH20" s="196"/>
      <c r="AI20" s="199">
        <f t="shared" si="2"/>
        <v>0</v>
      </c>
      <c r="AJ20" s="196"/>
      <c r="AK20" s="199">
        <f t="shared" si="3"/>
        <v>0</v>
      </c>
      <c r="AL20" s="196"/>
      <c r="AM20" s="199">
        <f t="shared" si="4"/>
        <v>0</v>
      </c>
      <c r="AN20" s="329"/>
      <c r="AO20" s="329"/>
      <c r="AP20" s="329"/>
      <c r="AQ20" s="329"/>
      <c r="AR20" s="197">
        <f t="shared" si="6"/>
        <v>0</v>
      </c>
    </row>
    <row r="21" spans="1:44" ht="12.75" customHeight="1">
      <c r="A21" s="259"/>
      <c r="B21" s="259"/>
      <c r="C21" s="314"/>
      <c r="D21" s="314"/>
      <c r="E21" s="314"/>
      <c r="F21" s="314"/>
      <c r="G21" s="314"/>
      <c r="H21" s="314"/>
      <c r="I21" s="314"/>
      <c r="J21" s="314"/>
      <c r="K21" s="314"/>
      <c r="L21" s="314"/>
      <c r="M21" s="314"/>
      <c r="N21" s="314"/>
      <c r="O21" s="314"/>
      <c r="P21" s="314"/>
      <c r="Q21" s="314"/>
      <c r="R21" s="314"/>
      <c r="S21" s="314"/>
      <c r="T21" s="314"/>
      <c r="U21" s="314"/>
      <c r="V21" s="314"/>
      <c r="W21" s="314"/>
      <c r="X21" s="314"/>
      <c r="Y21" s="313"/>
      <c r="Z21" s="193"/>
      <c r="AA21" s="194">
        <f>Z21/AA2</f>
        <v>0</v>
      </c>
      <c r="AB21" s="196"/>
      <c r="AC21" s="199">
        <f t="shared" si="0"/>
        <v>0</v>
      </c>
      <c r="AD21" s="196"/>
      <c r="AE21" s="199">
        <f t="shared" si="1"/>
        <v>0</v>
      </c>
      <c r="AF21" s="196"/>
      <c r="AG21" s="199">
        <f t="shared" si="5"/>
        <v>0</v>
      </c>
      <c r="AH21" s="196"/>
      <c r="AI21" s="199">
        <f t="shared" si="2"/>
        <v>0</v>
      </c>
      <c r="AJ21" s="196"/>
      <c r="AK21" s="199">
        <f t="shared" si="3"/>
        <v>0</v>
      </c>
      <c r="AL21" s="196"/>
      <c r="AM21" s="199">
        <f t="shared" si="4"/>
        <v>0</v>
      </c>
      <c r="AN21" s="329"/>
      <c r="AO21" s="329"/>
      <c r="AP21" s="329"/>
      <c r="AQ21" s="329"/>
      <c r="AR21" s="197">
        <f t="shared" si="6"/>
        <v>0</v>
      </c>
    </row>
    <row r="22" spans="1:44" ht="12.75" customHeight="1">
      <c r="A22" s="260"/>
      <c r="B22" s="260"/>
      <c r="C22" s="314"/>
      <c r="D22" s="314"/>
      <c r="E22" s="314"/>
      <c r="F22" s="314"/>
      <c r="G22" s="314"/>
      <c r="H22" s="314"/>
      <c r="I22" s="314"/>
      <c r="J22" s="314"/>
      <c r="K22" s="314"/>
      <c r="L22" s="314"/>
      <c r="M22" s="314"/>
      <c r="N22" s="314"/>
      <c r="O22" s="314"/>
      <c r="P22" s="314"/>
      <c r="Q22" s="314"/>
      <c r="R22" s="314"/>
      <c r="S22" s="314"/>
      <c r="T22" s="314"/>
      <c r="U22" s="314"/>
      <c r="V22" s="314"/>
      <c r="W22" s="314"/>
      <c r="X22" s="314"/>
      <c r="Y22" s="313"/>
      <c r="Z22" s="193"/>
      <c r="AA22" s="194">
        <f>Z22/AA2</f>
        <v>0</v>
      </c>
      <c r="AB22" s="196"/>
      <c r="AC22" s="199">
        <f t="shared" si="0"/>
        <v>0</v>
      </c>
      <c r="AD22" s="196"/>
      <c r="AE22" s="199">
        <f t="shared" si="1"/>
        <v>0</v>
      </c>
      <c r="AF22" s="196"/>
      <c r="AG22" s="199">
        <f t="shared" si="5"/>
        <v>0</v>
      </c>
      <c r="AH22" s="196"/>
      <c r="AI22" s="199">
        <f t="shared" si="2"/>
        <v>0</v>
      </c>
      <c r="AJ22" s="196"/>
      <c r="AK22" s="199">
        <f t="shared" si="3"/>
        <v>0</v>
      </c>
      <c r="AL22" s="196"/>
      <c r="AM22" s="199">
        <f t="shared" si="4"/>
        <v>0</v>
      </c>
      <c r="AN22" s="329"/>
      <c r="AO22" s="329"/>
      <c r="AP22" s="329"/>
      <c r="AQ22" s="329"/>
      <c r="AR22" s="197">
        <f t="shared" si="6"/>
        <v>0</v>
      </c>
    </row>
    <row r="23" spans="1:44" ht="12.75" customHeight="1">
      <c r="A23" s="261"/>
      <c r="B23" s="262"/>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193"/>
      <c r="AA23" s="194">
        <f>Z23/AA2</f>
        <v>0</v>
      </c>
      <c r="AB23" s="196"/>
      <c r="AC23" s="199">
        <f t="shared" si="0"/>
        <v>0</v>
      </c>
      <c r="AD23" s="196"/>
      <c r="AE23" s="199">
        <f t="shared" si="1"/>
        <v>0</v>
      </c>
      <c r="AF23" s="196"/>
      <c r="AG23" s="199">
        <f t="shared" si="5"/>
        <v>0</v>
      </c>
      <c r="AH23" s="196"/>
      <c r="AI23" s="199">
        <f t="shared" si="2"/>
        <v>0</v>
      </c>
      <c r="AJ23" s="196"/>
      <c r="AK23" s="199">
        <f t="shared" si="3"/>
        <v>0</v>
      </c>
      <c r="AL23" s="196"/>
      <c r="AM23" s="199">
        <f t="shared" si="4"/>
        <v>0</v>
      </c>
      <c r="AN23" s="329"/>
      <c r="AO23" s="329"/>
      <c r="AP23" s="329"/>
      <c r="AQ23" s="329"/>
      <c r="AR23" s="197">
        <f t="shared" si="6"/>
        <v>0</v>
      </c>
    </row>
    <row r="24" spans="1:44" ht="12.75" customHeight="1">
      <c r="A24" s="261"/>
      <c r="B24" s="262"/>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193"/>
      <c r="AA24" s="194">
        <f>Z24/AA2</f>
        <v>0</v>
      </c>
      <c r="AB24" s="196"/>
      <c r="AC24" s="199">
        <f t="shared" si="0"/>
        <v>0</v>
      </c>
      <c r="AD24" s="196"/>
      <c r="AE24" s="199">
        <f t="shared" si="1"/>
        <v>0</v>
      </c>
      <c r="AF24" s="196"/>
      <c r="AG24" s="199">
        <f t="shared" si="5"/>
        <v>0</v>
      </c>
      <c r="AH24" s="196"/>
      <c r="AI24" s="199">
        <f t="shared" si="2"/>
        <v>0</v>
      </c>
      <c r="AJ24" s="196"/>
      <c r="AK24" s="199">
        <f t="shared" si="3"/>
        <v>0</v>
      </c>
      <c r="AL24" s="196"/>
      <c r="AM24" s="199">
        <f t="shared" si="4"/>
        <v>0</v>
      </c>
      <c r="AN24" s="329"/>
      <c r="AO24" s="329"/>
      <c r="AP24" s="329"/>
      <c r="AQ24" s="329"/>
      <c r="AR24" s="197">
        <f t="shared" si="6"/>
        <v>0</v>
      </c>
    </row>
    <row r="25" spans="1:44" ht="13.5" customHeight="1">
      <c r="A25" s="261"/>
      <c r="B25" s="262"/>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193"/>
      <c r="AA25" s="194">
        <f>Z25/AA2</f>
        <v>0</v>
      </c>
      <c r="AB25" s="196"/>
      <c r="AC25" s="199">
        <f t="shared" si="0"/>
        <v>0</v>
      </c>
      <c r="AD25" s="196"/>
      <c r="AE25" s="199">
        <f t="shared" si="1"/>
        <v>0</v>
      </c>
      <c r="AF25" s="196"/>
      <c r="AG25" s="199">
        <f t="shared" si="5"/>
        <v>0</v>
      </c>
      <c r="AH25" s="196"/>
      <c r="AI25" s="199">
        <f t="shared" si="2"/>
        <v>0</v>
      </c>
      <c r="AJ25" s="196"/>
      <c r="AK25" s="199">
        <f t="shared" si="3"/>
        <v>0</v>
      </c>
      <c r="AL25" s="196"/>
      <c r="AM25" s="199">
        <f t="shared" si="4"/>
        <v>0</v>
      </c>
      <c r="AN25" s="329"/>
      <c r="AO25" s="329"/>
      <c r="AP25" s="329"/>
      <c r="AQ25" s="329"/>
      <c r="AR25" s="197">
        <f t="shared" si="6"/>
        <v>0</v>
      </c>
    </row>
    <row r="26" spans="1:44" ht="13.5" customHeight="1">
      <c r="A26" s="261"/>
      <c r="B26" s="262"/>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193"/>
      <c r="AA26" s="194">
        <f>Z26/AA2</f>
        <v>0</v>
      </c>
      <c r="AB26" s="196"/>
      <c r="AC26" s="199">
        <f t="shared" ref="AC26:AC28" si="7">(AB26*G26)</f>
        <v>0</v>
      </c>
      <c r="AD26" s="196"/>
      <c r="AE26" s="199">
        <f t="shared" ref="AE26:AE28" si="8">(AD26*I26)</f>
        <v>0</v>
      </c>
      <c r="AF26" s="196"/>
      <c r="AG26" s="199">
        <f t="shared" ref="AG26:AG28" si="9">SUM(AF26*M26)</f>
        <v>0</v>
      </c>
      <c r="AH26" s="196"/>
      <c r="AI26" s="199">
        <f t="shared" ref="AI26:AI28" si="10">(AH26*O26)</f>
        <v>0</v>
      </c>
      <c r="AJ26" s="196"/>
      <c r="AK26" s="199">
        <f t="shared" ref="AK26:AK28" si="11">AJ26*S26</f>
        <v>0</v>
      </c>
      <c r="AL26" s="196"/>
      <c r="AM26" s="199">
        <f t="shared" ref="AM26:AM28" si="12">AL26*U26</f>
        <v>0</v>
      </c>
      <c r="AN26" s="329"/>
      <c r="AO26" s="329"/>
      <c r="AP26" s="329"/>
      <c r="AQ26" s="329"/>
      <c r="AR26" s="197">
        <f t="shared" si="6"/>
        <v>0</v>
      </c>
    </row>
    <row r="27" spans="1:44" ht="12.9">
      <c r="A27" s="261"/>
      <c r="B27" s="262"/>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193"/>
      <c r="AA27" s="194">
        <f>Z27/AA2</f>
        <v>0</v>
      </c>
      <c r="AB27" s="196"/>
      <c r="AC27" s="199">
        <f t="shared" si="7"/>
        <v>0</v>
      </c>
      <c r="AD27" s="196"/>
      <c r="AE27" s="199">
        <f t="shared" si="8"/>
        <v>0</v>
      </c>
      <c r="AF27" s="196"/>
      <c r="AG27" s="199">
        <f t="shared" si="9"/>
        <v>0</v>
      </c>
      <c r="AH27" s="196"/>
      <c r="AI27" s="199">
        <f t="shared" si="10"/>
        <v>0</v>
      </c>
      <c r="AJ27" s="196"/>
      <c r="AK27" s="199">
        <f t="shared" si="11"/>
        <v>0</v>
      </c>
      <c r="AL27" s="196"/>
      <c r="AM27" s="199">
        <f t="shared" si="12"/>
        <v>0</v>
      </c>
      <c r="AN27" s="329"/>
      <c r="AO27" s="329"/>
      <c r="AP27" s="329"/>
      <c r="AQ27" s="329"/>
      <c r="AR27" s="197">
        <f t="shared" si="6"/>
        <v>0</v>
      </c>
    </row>
    <row r="28" spans="1:44" ht="13.3" thickBot="1">
      <c r="A28" s="261"/>
      <c r="B28" s="262"/>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242"/>
      <c r="AA28" s="243">
        <f>Z28/AA2</f>
        <v>0</v>
      </c>
      <c r="AB28" s="244"/>
      <c r="AC28" s="245">
        <f t="shared" si="7"/>
        <v>0</v>
      </c>
      <c r="AD28" s="244"/>
      <c r="AE28" s="245">
        <f t="shared" si="8"/>
        <v>0</v>
      </c>
      <c r="AF28" s="244"/>
      <c r="AG28" s="245">
        <f t="shared" si="9"/>
        <v>0</v>
      </c>
      <c r="AH28" s="244"/>
      <c r="AI28" s="245">
        <f t="shared" si="10"/>
        <v>0</v>
      </c>
      <c r="AJ28" s="244"/>
      <c r="AK28" s="245">
        <f t="shared" si="11"/>
        <v>0</v>
      </c>
      <c r="AL28" s="244"/>
      <c r="AM28" s="245">
        <f t="shared" si="12"/>
        <v>0</v>
      </c>
      <c r="AN28" s="329"/>
      <c r="AO28" s="329"/>
      <c r="AP28" s="329"/>
      <c r="AQ28" s="329"/>
      <c r="AR28" s="246">
        <f t="shared" si="6"/>
        <v>0</v>
      </c>
    </row>
    <row r="29" spans="1:44" s="248" customFormat="1" ht="20.6" customHeight="1" thickBot="1">
      <c r="A29" s="280" t="s">
        <v>269</v>
      </c>
      <c r="B29" s="280"/>
      <c r="C29" s="281">
        <f t="shared" ref="C29:J29" si="13">SUM(C5:C28)</f>
        <v>820</v>
      </c>
      <c r="D29" s="281">
        <f t="shared" si="13"/>
        <v>74</v>
      </c>
      <c r="E29" s="281">
        <f t="shared" si="13"/>
        <v>2628</v>
      </c>
      <c r="F29" s="281">
        <f t="shared" si="13"/>
        <v>2582</v>
      </c>
      <c r="G29" s="281">
        <f t="shared" si="13"/>
        <v>18603</v>
      </c>
      <c r="H29" s="281">
        <f t="shared" si="13"/>
        <v>26315</v>
      </c>
      <c r="I29" s="281">
        <f t="shared" si="13"/>
        <v>1675</v>
      </c>
      <c r="J29" s="281">
        <f t="shared" si="13"/>
        <v>46593</v>
      </c>
      <c r="K29" s="281"/>
      <c r="L29" s="281">
        <f>SUM(L5:L28)</f>
        <v>259</v>
      </c>
      <c r="M29" s="281">
        <f>SUM(M5:M28)</f>
        <v>111357</v>
      </c>
      <c r="N29" s="281">
        <f>SUM(N5:N28)</f>
        <v>104772</v>
      </c>
      <c r="O29" s="281">
        <f>SUM(O5:O28)</f>
        <v>7675</v>
      </c>
      <c r="P29" s="281">
        <f>SUM(P5:P28)</f>
        <v>223804</v>
      </c>
      <c r="Q29" s="281"/>
      <c r="R29" s="281">
        <f>SUM(R5:R28)</f>
        <v>1244</v>
      </c>
      <c r="S29" s="281">
        <f>SUM(S5:S28)</f>
        <v>0</v>
      </c>
      <c r="T29" s="281">
        <f>SUM(T5:T28)</f>
        <v>0</v>
      </c>
      <c r="U29" s="281">
        <f>SUM(U5:U28)</f>
        <v>0</v>
      </c>
      <c r="V29" s="281">
        <f>SUM(V5:V28)</f>
        <v>0</v>
      </c>
      <c r="W29" s="281"/>
      <c r="X29" s="281">
        <f>SUM(X5:X28)</f>
        <v>0</v>
      </c>
      <c r="Y29" s="281"/>
      <c r="Z29" s="281">
        <f t="shared" ref="Z29:AA29" si="14">SUM(Z5:Z28)</f>
        <v>47790.990000000005</v>
      </c>
      <c r="AA29" s="281">
        <f t="shared" si="14"/>
        <v>12676.65517241379</v>
      </c>
      <c r="AB29" s="247"/>
      <c r="AC29" s="247">
        <f>SUM(AC5:AC28)</f>
        <v>22588.5</v>
      </c>
      <c r="AD29" s="247"/>
      <c r="AE29" s="247">
        <f>SUM(AE5:AE28)</f>
        <v>0</v>
      </c>
      <c r="AF29" s="247"/>
      <c r="AG29" s="247">
        <f>SUM(AG5:AG28)</f>
        <v>328879.55000000005</v>
      </c>
      <c r="AH29" s="247"/>
      <c r="AI29" s="247">
        <f>SUM(AI5:AI28)</f>
        <v>0</v>
      </c>
      <c r="AJ29" s="247"/>
      <c r="AK29" s="247">
        <f>SUM(AK5:AK28)</f>
        <v>0</v>
      </c>
      <c r="AL29" s="247"/>
      <c r="AM29" s="247">
        <f>SUM(AM5:AM28)</f>
        <v>0</v>
      </c>
      <c r="AN29" s="305">
        <v>0</v>
      </c>
      <c r="AO29" s="305">
        <v>0</v>
      </c>
      <c r="AP29" s="305">
        <v>0</v>
      </c>
      <c r="AQ29" s="305">
        <v>0</v>
      </c>
      <c r="AR29" s="247">
        <f>Z29+AC29+AE29+AG29+AI29+AK29+AM29+AN29+AO29+AP29+AQ29</f>
        <v>399259.04000000004</v>
      </c>
    </row>
  </sheetData>
  <sheetProtection password="DD57" sheet="1" formatColumns="0" insertRows="0" sort="0"/>
  <mergeCells count="28">
    <mergeCell ref="AN5:AN28"/>
    <mergeCell ref="AO5:AO28"/>
    <mergeCell ref="AP5:AP28"/>
    <mergeCell ref="AQ5:AQ28"/>
    <mergeCell ref="S1:X2"/>
    <mergeCell ref="S3:U3"/>
    <mergeCell ref="W3:W4"/>
    <mergeCell ref="X3:X4"/>
    <mergeCell ref="Y1:Y2"/>
    <mergeCell ref="Z3:Z4"/>
    <mergeCell ref="AA3:AA4"/>
    <mergeCell ref="Z1:AA1"/>
    <mergeCell ref="AB1:AR2"/>
    <mergeCell ref="AB3:AE3"/>
    <mergeCell ref="AF3:AI3"/>
    <mergeCell ref="AJ3:AM3"/>
    <mergeCell ref="AN3:AR3"/>
    <mergeCell ref="B1:B2"/>
    <mergeCell ref="C1:F2"/>
    <mergeCell ref="G1:L2"/>
    <mergeCell ref="C3:F3"/>
    <mergeCell ref="M1:R2"/>
    <mergeCell ref="Q3:Q4"/>
    <mergeCell ref="R3:R4"/>
    <mergeCell ref="M3:P3"/>
    <mergeCell ref="G3:J3"/>
    <mergeCell ref="K3:K4"/>
    <mergeCell ref="L3:L4"/>
  </mergeCells>
  <phoneticPr fontId="16" type="noConversion"/>
  <printOptions gridLines="1"/>
  <pageMargins left="0.5" right="0.5" top="1" bottom="1" header="0.5" footer="0.5"/>
  <pageSetup paperSize="5" scale="85" fitToWidth="2" orientation="landscape" verticalDpi="4294967292" r:id="rId1"/>
  <headerFooter alignWithMargins="0">
    <oddHeader>&amp;CNJ Workbook for FSMC RFP&amp;R&amp;"Times New Roman,Bold Italic"Form 372
January 2019</oddHeader>
    <oddFooter>&amp;L&amp;"Times New Roman,Regular"&amp;11&amp;A&amp;C&amp;"Times New Roman,Regular"&amp;11Page &amp;P of &amp;N</oddFooter>
  </headerFooter>
  <colBreaks count="2" manualBreakCount="2">
    <brk id="12" max="28" man="1"/>
    <brk id="25"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17"/>
  <sheetViews>
    <sheetView workbookViewId="0">
      <pane xSplit="1" ySplit="2" topLeftCell="B3" activePane="bottomRight" state="frozen"/>
      <selection pane="topRight" activeCell="B1" sqref="B1"/>
      <selection pane="bottomLeft" activeCell="A3" sqref="A3"/>
      <selection pane="bottomRight" activeCell="H20" sqref="H20"/>
    </sheetView>
  </sheetViews>
  <sheetFormatPr defaultRowHeight="12.45"/>
  <cols>
    <col min="1" max="1" width="15.3046875" customWidth="1"/>
    <col min="2" max="2" width="7.84375" customWidth="1"/>
    <col min="3" max="17" width="11" customWidth="1"/>
    <col min="18" max="18" width="11.07421875" customWidth="1"/>
  </cols>
  <sheetData>
    <row r="1" spans="1:18" ht="12.75" customHeight="1">
      <c r="A1" s="109" t="s">
        <v>161</v>
      </c>
    </row>
    <row r="2" spans="1:18" s="34" customFormat="1" ht="47.25" customHeight="1">
      <c r="A2" s="59" t="s">
        <v>159</v>
      </c>
      <c r="B2" s="59" t="s">
        <v>143</v>
      </c>
      <c r="C2" s="59" t="s">
        <v>144</v>
      </c>
      <c r="D2" s="59" t="s">
        <v>145</v>
      </c>
      <c r="E2" s="59" t="s">
        <v>146</v>
      </c>
      <c r="F2" s="59" t="s">
        <v>147</v>
      </c>
      <c r="G2" s="59" t="s">
        <v>148</v>
      </c>
      <c r="H2" s="59" t="s">
        <v>149</v>
      </c>
      <c r="I2" s="59" t="s">
        <v>150</v>
      </c>
      <c r="J2" s="59" t="s">
        <v>151</v>
      </c>
      <c r="K2" s="59" t="s">
        <v>152</v>
      </c>
      <c r="L2" s="59" t="s">
        <v>153</v>
      </c>
      <c r="M2" s="59" t="s">
        <v>154</v>
      </c>
      <c r="N2" s="59" t="s">
        <v>155</v>
      </c>
      <c r="O2" s="59" t="s">
        <v>156</v>
      </c>
      <c r="P2" s="59" t="s">
        <v>157</v>
      </c>
      <c r="Q2" s="59" t="s">
        <v>158</v>
      </c>
      <c r="R2" s="200" t="s">
        <v>103</v>
      </c>
    </row>
    <row r="3" spans="1:18" ht="12.75" customHeight="1">
      <c r="A3" s="104" t="s">
        <v>319</v>
      </c>
      <c r="B3" s="107">
        <v>2019</v>
      </c>
      <c r="C3" s="108">
        <v>43515.379247685189</v>
      </c>
      <c r="D3" s="106">
        <v>0</v>
      </c>
      <c r="E3" s="106">
        <v>44455.58</v>
      </c>
      <c r="F3" s="106">
        <v>0</v>
      </c>
      <c r="G3" s="106">
        <v>7054.64</v>
      </c>
      <c r="H3" s="106">
        <v>0</v>
      </c>
      <c r="I3" s="106">
        <v>0</v>
      </c>
      <c r="J3" s="106">
        <v>0</v>
      </c>
      <c r="K3" s="106">
        <v>0</v>
      </c>
      <c r="L3" s="106">
        <v>0</v>
      </c>
      <c r="M3" s="106">
        <v>1293.4000000000001</v>
      </c>
      <c r="N3" s="106">
        <v>0</v>
      </c>
      <c r="O3" s="106">
        <v>0</v>
      </c>
      <c r="P3" s="106">
        <v>0</v>
      </c>
      <c r="Q3" s="106">
        <v>1478.76</v>
      </c>
      <c r="R3" s="249">
        <f>SUM(D3:Q3)</f>
        <v>54282.380000000005</v>
      </c>
    </row>
    <row r="4" spans="1:18" ht="12.75" customHeight="1">
      <c r="A4" s="104" t="s">
        <v>320</v>
      </c>
      <c r="B4" s="107">
        <v>2019</v>
      </c>
      <c r="C4" s="108">
        <v>43536.385879629626</v>
      </c>
      <c r="D4" s="106">
        <v>0</v>
      </c>
      <c r="E4" s="106">
        <v>37673.85</v>
      </c>
      <c r="F4" s="106">
        <v>0</v>
      </c>
      <c r="G4" s="106">
        <v>6170.78</v>
      </c>
      <c r="H4" s="106">
        <v>0</v>
      </c>
      <c r="I4" s="106">
        <v>0</v>
      </c>
      <c r="J4" s="106">
        <v>0</v>
      </c>
      <c r="K4" s="106">
        <v>0</v>
      </c>
      <c r="L4" s="106">
        <v>0</v>
      </c>
      <c r="M4" s="106">
        <v>1077.26</v>
      </c>
      <c r="N4" s="106">
        <v>0</v>
      </c>
      <c r="O4" s="106">
        <v>0</v>
      </c>
      <c r="P4" s="106">
        <v>0</v>
      </c>
      <c r="Q4" s="106">
        <v>1230.3</v>
      </c>
      <c r="R4" s="250">
        <f t="shared" ref="R4:R16" si="0">SUM(D4:Q4)</f>
        <v>46152.19</v>
      </c>
    </row>
    <row r="5" spans="1:18" ht="12.75" customHeight="1">
      <c r="A5" s="104" t="s">
        <v>321</v>
      </c>
      <c r="B5" s="107">
        <v>2019</v>
      </c>
      <c r="C5" s="108">
        <v>43565.450925925928</v>
      </c>
      <c r="D5" s="106">
        <v>0</v>
      </c>
      <c r="E5" s="106">
        <v>47039.37</v>
      </c>
      <c r="F5" s="106">
        <v>0</v>
      </c>
      <c r="G5" s="106">
        <v>7650.26</v>
      </c>
      <c r="H5" s="106">
        <v>0</v>
      </c>
      <c r="I5" s="106">
        <v>0</v>
      </c>
      <c r="J5" s="106">
        <v>0</v>
      </c>
      <c r="K5" s="106">
        <v>0</v>
      </c>
      <c r="L5" s="106">
        <v>0</v>
      </c>
      <c r="M5" s="106">
        <v>1341.46</v>
      </c>
      <c r="N5" s="106">
        <v>0</v>
      </c>
      <c r="O5" s="106">
        <v>0</v>
      </c>
      <c r="P5" s="106">
        <v>0</v>
      </c>
      <c r="Q5" s="106">
        <v>1531.74</v>
      </c>
      <c r="R5" s="250">
        <f t="shared" si="0"/>
        <v>57562.83</v>
      </c>
    </row>
    <row r="6" spans="1:18" ht="12.75" customHeight="1">
      <c r="A6" s="104" t="s">
        <v>322</v>
      </c>
      <c r="B6" s="107">
        <v>2019</v>
      </c>
      <c r="C6" s="108">
        <v>43599.38559027778</v>
      </c>
      <c r="D6" s="106">
        <v>0</v>
      </c>
      <c r="E6" s="106">
        <v>39107.769999999997</v>
      </c>
      <c r="F6" s="106">
        <v>0</v>
      </c>
      <c r="G6" s="106">
        <v>6336.3</v>
      </c>
      <c r="H6" s="106">
        <v>0</v>
      </c>
      <c r="I6" s="106">
        <v>0</v>
      </c>
      <c r="J6" s="106">
        <v>0</v>
      </c>
      <c r="K6" s="106">
        <v>0</v>
      </c>
      <c r="L6" s="106">
        <v>0</v>
      </c>
      <c r="M6" s="106">
        <v>1086.8399999999999</v>
      </c>
      <c r="N6" s="106">
        <v>0</v>
      </c>
      <c r="O6" s="106">
        <v>0</v>
      </c>
      <c r="P6" s="106">
        <v>0</v>
      </c>
      <c r="Q6" s="106">
        <v>1238.94</v>
      </c>
      <c r="R6" s="250">
        <f t="shared" si="0"/>
        <v>47769.85</v>
      </c>
    </row>
    <row r="7" spans="1:18" ht="12.75" customHeight="1">
      <c r="A7" s="104" t="s">
        <v>323</v>
      </c>
      <c r="B7" s="107">
        <v>2019</v>
      </c>
      <c r="C7" s="108">
        <v>43647.384456018517</v>
      </c>
      <c r="D7" s="106">
        <v>0</v>
      </c>
      <c r="E7" s="106">
        <v>50573.47</v>
      </c>
      <c r="F7" s="106">
        <v>0</v>
      </c>
      <c r="G7" s="106">
        <v>7610.28</v>
      </c>
      <c r="H7" s="106">
        <v>0</v>
      </c>
      <c r="I7" s="106">
        <v>0</v>
      </c>
      <c r="J7" s="106">
        <v>0</v>
      </c>
      <c r="K7" s="106">
        <v>0</v>
      </c>
      <c r="L7" s="106">
        <v>0</v>
      </c>
      <c r="M7" s="106">
        <v>1437.9</v>
      </c>
      <c r="N7" s="106">
        <v>0</v>
      </c>
      <c r="O7" s="106">
        <v>0</v>
      </c>
      <c r="P7" s="106">
        <v>0</v>
      </c>
      <c r="Q7" s="106">
        <v>1641.54</v>
      </c>
      <c r="R7" s="250">
        <f t="shared" si="0"/>
        <v>61263.19</v>
      </c>
    </row>
    <row r="8" spans="1:18" ht="12.75" customHeight="1">
      <c r="A8" s="104" t="s">
        <v>324</v>
      </c>
      <c r="B8" s="107">
        <v>2019</v>
      </c>
      <c r="C8" s="108">
        <v>43656.392962962964</v>
      </c>
      <c r="D8" s="106">
        <v>0</v>
      </c>
      <c r="E8" s="106">
        <v>27935.37</v>
      </c>
      <c r="F8" s="106">
        <v>0</v>
      </c>
      <c r="G8" s="106">
        <v>4182.32</v>
      </c>
      <c r="H8" s="106">
        <v>0</v>
      </c>
      <c r="I8" s="106">
        <v>0</v>
      </c>
      <c r="J8" s="106">
        <v>0</v>
      </c>
      <c r="K8" s="106">
        <v>0</v>
      </c>
      <c r="L8" s="106">
        <v>0</v>
      </c>
      <c r="M8" s="106">
        <v>838.59</v>
      </c>
      <c r="N8" s="106">
        <v>0</v>
      </c>
      <c r="O8" s="106">
        <v>0</v>
      </c>
      <c r="P8" s="106">
        <v>0</v>
      </c>
      <c r="Q8" s="106">
        <v>960.54</v>
      </c>
      <c r="R8" s="250">
        <f t="shared" si="0"/>
        <v>33916.82</v>
      </c>
    </row>
    <row r="9" spans="1:18" ht="12.75" customHeight="1">
      <c r="A9" s="104" t="s">
        <v>325</v>
      </c>
      <c r="B9" s="107">
        <v>2019</v>
      </c>
      <c r="C9" s="108">
        <v>43775.415011574078</v>
      </c>
      <c r="D9" s="106">
        <v>0</v>
      </c>
      <c r="E9" s="106">
        <v>39384.58</v>
      </c>
      <c r="F9" s="106">
        <v>0</v>
      </c>
      <c r="G9" s="106">
        <v>6243.83</v>
      </c>
      <c r="H9" s="106">
        <v>0</v>
      </c>
      <c r="I9" s="106">
        <v>0</v>
      </c>
      <c r="J9" s="106">
        <v>0</v>
      </c>
      <c r="K9" s="106">
        <v>0</v>
      </c>
      <c r="L9" s="106">
        <v>0</v>
      </c>
      <c r="M9" s="106">
        <v>1109.72</v>
      </c>
      <c r="N9" s="106">
        <v>0</v>
      </c>
      <c r="O9" s="106">
        <v>0</v>
      </c>
      <c r="P9" s="106">
        <v>0</v>
      </c>
      <c r="Q9" s="106">
        <v>1479.17</v>
      </c>
      <c r="R9" s="250">
        <f t="shared" si="0"/>
        <v>48217.3</v>
      </c>
    </row>
    <row r="10" spans="1:18" ht="12.75" customHeight="1">
      <c r="A10" s="104" t="s">
        <v>326</v>
      </c>
      <c r="B10" s="107">
        <v>2019</v>
      </c>
      <c r="C10" s="108">
        <v>43790.44394675926</v>
      </c>
      <c r="D10" s="106">
        <v>0</v>
      </c>
      <c r="E10" s="106">
        <v>52063.96</v>
      </c>
      <c r="F10" s="106">
        <v>0</v>
      </c>
      <c r="G10" s="106">
        <v>8039.38</v>
      </c>
      <c r="H10" s="106">
        <v>0</v>
      </c>
      <c r="I10" s="106">
        <v>0</v>
      </c>
      <c r="J10" s="106">
        <v>0</v>
      </c>
      <c r="K10" s="106">
        <v>0</v>
      </c>
      <c r="L10" s="106">
        <v>0</v>
      </c>
      <c r="M10" s="106">
        <v>1450.9</v>
      </c>
      <c r="N10" s="106">
        <v>0</v>
      </c>
      <c r="O10" s="106">
        <v>0</v>
      </c>
      <c r="P10" s="106">
        <v>0</v>
      </c>
      <c r="Q10" s="106">
        <v>1932.56</v>
      </c>
      <c r="R10" s="250">
        <f t="shared" si="0"/>
        <v>63486.799999999996</v>
      </c>
    </row>
    <row r="11" spans="1:18" ht="12.75" customHeight="1">
      <c r="A11" s="104" t="s">
        <v>327</v>
      </c>
      <c r="B11" s="107">
        <v>2019</v>
      </c>
      <c r="C11" s="108">
        <v>43815.416643518518</v>
      </c>
      <c r="D11" s="106">
        <v>-2812.49</v>
      </c>
      <c r="E11" s="106">
        <v>0</v>
      </c>
      <c r="F11" s="106">
        <v>0</v>
      </c>
      <c r="G11" s="106">
        <v>0</v>
      </c>
      <c r="H11" s="106">
        <v>0</v>
      </c>
      <c r="I11" s="106">
        <v>0</v>
      </c>
      <c r="J11" s="106">
        <v>0</v>
      </c>
      <c r="K11" s="106">
        <v>0</v>
      </c>
      <c r="L11" s="106">
        <v>-158.28</v>
      </c>
      <c r="M11" s="106">
        <v>0</v>
      </c>
      <c r="N11" s="106">
        <v>0</v>
      </c>
      <c r="O11" s="106">
        <v>0</v>
      </c>
      <c r="P11" s="106">
        <v>-216.86</v>
      </c>
      <c r="Q11" s="106">
        <v>0</v>
      </c>
      <c r="R11" s="250">
        <f t="shared" si="0"/>
        <v>-3187.63</v>
      </c>
    </row>
    <row r="12" spans="1:18" ht="12.75" customHeight="1">
      <c r="A12" s="104" t="s">
        <v>327</v>
      </c>
      <c r="B12" s="107">
        <v>2019</v>
      </c>
      <c r="C12" s="108">
        <v>43809.383726851855</v>
      </c>
      <c r="D12" s="106">
        <v>0</v>
      </c>
      <c r="E12" s="106">
        <v>39705.980000000003</v>
      </c>
      <c r="F12" s="106">
        <v>0</v>
      </c>
      <c r="G12" s="106">
        <v>6102.44</v>
      </c>
      <c r="H12" s="106">
        <v>0</v>
      </c>
      <c r="I12" s="106">
        <v>0</v>
      </c>
      <c r="J12" s="106">
        <v>0</v>
      </c>
      <c r="K12" s="106">
        <v>0</v>
      </c>
      <c r="L12" s="106">
        <v>0</v>
      </c>
      <c r="M12" s="106">
        <v>1231.17</v>
      </c>
      <c r="N12" s="106">
        <v>0</v>
      </c>
      <c r="O12" s="106">
        <v>0</v>
      </c>
      <c r="P12" s="106">
        <v>0</v>
      </c>
      <c r="Q12" s="106">
        <v>1649.62</v>
      </c>
      <c r="R12" s="250">
        <f t="shared" si="0"/>
        <v>48689.210000000006</v>
      </c>
    </row>
    <row r="13" spans="1:18" ht="12.75" customHeight="1">
      <c r="A13" s="104" t="s">
        <v>328</v>
      </c>
      <c r="B13" s="107">
        <v>2019</v>
      </c>
      <c r="C13" s="108">
        <v>43864.394571759258</v>
      </c>
      <c r="D13" s="106">
        <v>2812.49</v>
      </c>
      <c r="E13" s="106">
        <v>33284.839999999997</v>
      </c>
      <c r="F13" s="106">
        <v>0</v>
      </c>
      <c r="G13" s="106">
        <v>5753.06</v>
      </c>
      <c r="H13" s="106">
        <v>0</v>
      </c>
      <c r="I13" s="106">
        <v>0</v>
      </c>
      <c r="J13" s="106">
        <v>0</v>
      </c>
      <c r="K13" s="106">
        <v>0</v>
      </c>
      <c r="L13" s="106">
        <v>158.28</v>
      </c>
      <c r="M13" s="106">
        <v>885.21</v>
      </c>
      <c r="N13" s="106">
        <v>0</v>
      </c>
      <c r="O13" s="106">
        <v>0</v>
      </c>
      <c r="P13" s="106">
        <v>216.86</v>
      </c>
      <c r="Q13" s="106">
        <v>1176.1400000000001</v>
      </c>
      <c r="R13" s="250">
        <f t="shared" si="0"/>
        <v>44286.87999999999</v>
      </c>
    </row>
    <row r="14" spans="1:18" ht="12.75" customHeight="1">
      <c r="A14" s="104"/>
      <c r="B14" s="107"/>
      <c r="C14" s="108"/>
      <c r="D14" s="203"/>
      <c r="E14" s="203"/>
      <c r="F14" s="203"/>
      <c r="G14" s="203"/>
      <c r="H14" s="203"/>
      <c r="I14" s="203"/>
      <c r="J14" s="203"/>
      <c r="K14" s="203"/>
      <c r="L14" s="203"/>
      <c r="M14" s="203"/>
      <c r="N14" s="203"/>
      <c r="O14" s="203"/>
      <c r="P14" s="203"/>
      <c r="Q14" s="203"/>
      <c r="R14" s="202">
        <f t="shared" si="0"/>
        <v>0</v>
      </c>
    </row>
    <row r="15" spans="1:18" ht="12.75" customHeight="1">
      <c r="A15" s="104"/>
      <c r="B15" s="107"/>
      <c r="C15" s="108"/>
      <c r="D15" s="203"/>
      <c r="E15" s="203"/>
      <c r="F15" s="203"/>
      <c r="G15" s="203"/>
      <c r="H15" s="203"/>
      <c r="I15" s="203"/>
      <c r="J15" s="203"/>
      <c r="K15" s="203"/>
      <c r="L15" s="203"/>
      <c r="M15" s="203"/>
      <c r="N15" s="203"/>
      <c r="O15" s="203"/>
      <c r="P15" s="203"/>
      <c r="Q15" s="203"/>
      <c r="R15" s="202">
        <f t="shared" si="0"/>
        <v>0</v>
      </c>
    </row>
    <row r="16" spans="1:18" ht="12.75" customHeight="1">
      <c r="A16" s="109" t="s">
        <v>269</v>
      </c>
      <c r="B16" s="107"/>
      <c r="C16" s="108"/>
      <c r="D16" s="203">
        <f>SUM(D3:D15)</f>
        <v>0</v>
      </c>
      <c r="E16" s="203">
        <f t="shared" ref="E16:Q16" si="1">SUM(E3:E15)</f>
        <v>411224.77</v>
      </c>
      <c r="F16" s="203">
        <f t="shared" si="1"/>
        <v>0</v>
      </c>
      <c r="G16" s="203">
        <f t="shared" si="1"/>
        <v>65143.29</v>
      </c>
      <c r="H16" s="203">
        <f t="shared" si="1"/>
        <v>0</v>
      </c>
      <c r="I16" s="203">
        <f t="shared" si="1"/>
        <v>0</v>
      </c>
      <c r="J16" s="203">
        <f t="shared" si="1"/>
        <v>0</v>
      </c>
      <c r="K16" s="203">
        <f t="shared" si="1"/>
        <v>0</v>
      </c>
      <c r="L16" s="203">
        <f t="shared" si="1"/>
        <v>0</v>
      </c>
      <c r="M16" s="203">
        <f t="shared" si="1"/>
        <v>11752.45</v>
      </c>
      <c r="N16" s="203">
        <f t="shared" si="1"/>
        <v>0</v>
      </c>
      <c r="O16" s="203">
        <f t="shared" si="1"/>
        <v>0</v>
      </c>
      <c r="P16" s="203">
        <f t="shared" si="1"/>
        <v>0</v>
      </c>
      <c r="Q16" s="203">
        <f t="shared" si="1"/>
        <v>14319.309999999998</v>
      </c>
      <c r="R16" s="202">
        <f t="shared" si="0"/>
        <v>502439.82</v>
      </c>
    </row>
    <row r="17" spans="1:17" ht="12.75" customHeight="1">
      <c r="A17" s="104"/>
      <c r="B17" s="107"/>
      <c r="C17" s="108"/>
      <c r="D17" s="106"/>
      <c r="E17" s="106"/>
      <c r="F17" s="106"/>
      <c r="G17" s="106"/>
      <c r="H17" s="106"/>
      <c r="I17" s="106"/>
      <c r="J17" s="106"/>
      <c r="K17" s="106"/>
      <c r="L17" s="106"/>
      <c r="M17" s="106"/>
      <c r="N17" s="106"/>
      <c r="O17" s="106"/>
      <c r="P17" s="106"/>
      <c r="Q17" s="106"/>
    </row>
  </sheetData>
  <sheetProtection password="DD57" sheet="1" objects="1" scenarios="1" insertRows="0"/>
  <printOptions gridLines="1"/>
  <pageMargins left="0.7" right="0.7" top="0.75" bottom="0.75" header="0.3" footer="0.3"/>
  <pageSetup paperSize="5" scale="87" orientation="landscape" r:id="rId1"/>
  <headerFooter>
    <oddHeader>&amp;CNJ Workbook for FSMC RFP&amp;R&amp;"Arial,Italic"Form 372
January 2019</oddHeader>
    <oddFooter>&amp;L&amp;A&amp;C&amp;N</oddFooter>
  </headerFooter>
  <ignoredErrors>
    <ignoredError sqref="R14:R15" formulaRange="1"/>
    <ignoredError sqref="R3 R4:R13"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C89"/>
  <sheetViews>
    <sheetView zoomScaleNormal="100" workbookViewId="0">
      <pane xSplit="2" ySplit="4" topLeftCell="C5" activePane="bottomRight" state="frozen"/>
      <selection pane="topRight" activeCell="C1" sqref="C1"/>
      <selection pane="bottomLeft" activeCell="A5" sqref="A5"/>
      <selection pane="bottomRight" activeCell="K33" sqref="K33"/>
    </sheetView>
  </sheetViews>
  <sheetFormatPr defaultColWidth="11.3046875" defaultRowHeight="12.45"/>
  <cols>
    <col min="1" max="1" width="23.3046875" customWidth="1"/>
    <col min="2" max="2" width="2.3046875" customWidth="1"/>
    <col min="4" max="4" width="6.69140625" customWidth="1"/>
    <col min="6" max="6" width="5.3046875" customWidth="1"/>
    <col min="7" max="7" width="4.3046875" customWidth="1"/>
    <col min="8" max="8" width="5.07421875" customWidth="1"/>
    <col min="10" max="14" width="9" customWidth="1"/>
    <col min="15" max="15" width="2.07421875" customWidth="1"/>
    <col min="17" max="19" width="5.3046875" customWidth="1"/>
    <col min="21" max="24" width="4.69140625" customWidth="1"/>
    <col min="25" max="25" width="9" customWidth="1"/>
    <col min="26" max="26" width="5.69140625" customWidth="1"/>
    <col min="27" max="27" width="43.3046875" customWidth="1"/>
    <col min="28" max="28" width="11.3046875" hidden="1" customWidth="1"/>
    <col min="257" max="257" width="23.3046875" customWidth="1"/>
    <col min="258" max="258" width="2.3046875" customWidth="1"/>
    <col min="260" max="260" width="6.69140625" customWidth="1"/>
    <col min="262" max="262" width="5.3046875" customWidth="1"/>
    <col min="263" max="263" width="4.3046875" customWidth="1"/>
    <col min="264" max="264" width="5.07421875" customWidth="1"/>
    <col min="266" max="270" width="9" customWidth="1"/>
    <col min="271" max="271" width="2.07421875" customWidth="1"/>
    <col min="273" max="275" width="5.3046875" customWidth="1"/>
    <col min="277" max="280" width="4.69140625" customWidth="1"/>
    <col min="281" max="281" width="9" customWidth="1"/>
    <col min="282" max="282" width="5.69140625" customWidth="1"/>
    <col min="283" max="283" width="32.69140625" customWidth="1"/>
    <col min="284" max="284" width="0" hidden="1" customWidth="1"/>
    <col min="513" max="513" width="23.3046875" customWidth="1"/>
    <col min="514" max="514" width="2.3046875" customWidth="1"/>
    <col min="516" max="516" width="6.69140625" customWidth="1"/>
    <col min="518" max="518" width="5.3046875" customWidth="1"/>
    <col min="519" max="519" width="4.3046875" customWidth="1"/>
    <col min="520" max="520" width="5.07421875" customWidth="1"/>
    <col min="522" max="526" width="9" customWidth="1"/>
    <col min="527" max="527" width="2.07421875" customWidth="1"/>
    <col min="529" max="531" width="5.3046875" customWidth="1"/>
    <col min="533" max="536" width="4.69140625" customWidth="1"/>
    <col min="537" max="537" width="9" customWidth="1"/>
    <col min="538" max="538" width="5.69140625" customWidth="1"/>
    <col min="539" max="539" width="32.69140625" customWidth="1"/>
    <col min="540" max="540" width="0" hidden="1" customWidth="1"/>
    <col min="769" max="769" width="23.3046875" customWidth="1"/>
    <col min="770" max="770" width="2.3046875" customWidth="1"/>
    <col min="772" max="772" width="6.69140625" customWidth="1"/>
    <col min="774" max="774" width="5.3046875" customWidth="1"/>
    <col min="775" max="775" width="4.3046875" customWidth="1"/>
    <col min="776" max="776" width="5.07421875" customWidth="1"/>
    <col min="778" max="782" width="9" customWidth="1"/>
    <col min="783" max="783" width="2.07421875" customWidth="1"/>
    <col min="785" max="787" width="5.3046875" customWidth="1"/>
    <col min="789" max="792" width="4.69140625" customWidth="1"/>
    <col min="793" max="793" width="9" customWidth="1"/>
    <col min="794" max="794" width="5.69140625" customWidth="1"/>
    <col min="795" max="795" width="32.69140625" customWidth="1"/>
    <col min="796" max="796" width="0" hidden="1" customWidth="1"/>
    <col min="1025" max="1025" width="23.3046875" customWidth="1"/>
    <col min="1026" max="1026" width="2.3046875" customWidth="1"/>
    <col min="1028" max="1028" width="6.69140625" customWidth="1"/>
    <col min="1030" max="1030" width="5.3046875" customWidth="1"/>
    <col min="1031" max="1031" width="4.3046875" customWidth="1"/>
    <col min="1032" max="1032" width="5.07421875" customWidth="1"/>
    <col min="1034" max="1038" width="9" customWidth="1"/>
    <col min="1039" max="1039" width="2.07421875" customWidth="1"/>
    <col min="1041" max="1043" width="5.3046875" customWidth="1"/>
    <col min="1045" max="1048" width="4.69140625" customWidth="1"/>
    <col min="1049" max="1049" width="9" customWidth="1"/>
    <col min="1050" max="1050" width="5.69140625" customWidth="1"/>
    <col min="1051" max="1051" width="32.69140625" customWidth="1"/>
    <col min="1052" max="1052" width="0" hidden="1" customWidth="1"/>
    <col min="1281" max="1281" width="23.3046875" customWidth="1"/>
    <col min="1282" max="1282" width="2.3046875" customWidth="1"/>
    <col min="1284" max="1284" width="6.69140625" customWidth="1"/>
    <col min="1286" max="1286" width="5.3046875" customWidth="1"/>
    <col min="1287" max="1287" width="4.3046875" customWidth="1"/>
    <col min="1288" max="1288" width="5.07421875" customWidth="1"/>
    <col min="1290" max="1294" width="9" customWidth="1"/>
    <col min="1295" max="1295" width="2.07421875" customWidth="1"/>
    <col min="1297" max="1299" width="5.3046875" customWidth="1"/>
    <col min="1301" max="1304" width="4.69140625" customWidth="1"/>
    <col min="1305" max="1305" width="9" customWidth="1"/>
    <col min="1306" max="1306" width="5.69140625" customWidth="1"/>
    <col min="1307" max="1307" width="32.69140625" customWidth="1"/>
    <col min="1308" max="1308" width="0" hidden="1" customWidth="1"/>
    <col min="1537" max="1537" width="23.3046875" customWidth="1"/>
    <col min="1538" max="1538" width="2.3046875" customWidth="1"/>
    <col min="1540" max="1540" width="6.69140625" customWidth="1"/>
    <col min="1542" max="1542" width="5.3046875" customWidth="1"/>
    <col min="1543" max="1543" width="4.3046875" customWidth="1"/>
    <col min="1544" max="1544" width="5.07421875" customWidth="1"/>
    <col min="1546" max="1550" width="9" customWidth="1"/>
    <col min="1551" max="1551" width="2.07421875" customWidth="1"/>
    <col min="1553" max="1555" width="5.3046875" customWidth="1"/>
    <col min="1557" max="1560" width="4.69140625" customWidth="1"/>
    <col min="1561" max="1561" width="9" customWidth="1"/>
    <col min="1562" max="1562" width="5.69140625" customWidth="1"/>
    <col min="1563" max="1563" width="32.69140625" customWidth="1"/>
    <col min="1564" max="1564" width="0" hidden="1" customWidth="1"/>
    <col min="1793" max="1793" width="23.3046875" customWidth="1"/>
    <col min="1794" max="1794" width="2.3046875" customWidth="1"/>
    <col min="1796" max="1796" width="6.69140625" customWidth="1"/>
    <col min="1798" max="1798" width="5.3046875" customWidth="1"/>
    <col min="1799" max="1799" width="4.3046875" customWidth="1"/>
    <col min="1800" max="1800" width="5.07421875" customWidth="1"/>
    <col min="1802" max="1806" width="9" customWidth="1"/>
    <col min="1807" max="1807" width="2.07421875" customWidth="1"/>
    <col min="1809" max="1811" width="5.3046875" customWidth="1"/>
    <col min="1813" max="1816" width="4.69140625" customWidth="1"/>
    <col min="1817" max="1817" width="9" customWidth="1"/>
    <col min="1818" max="1818" width="5.69140625" customWidth="1"/>
    <col min="1819" max="1819" width="32.69140625" customWidth="1"/>
    <col min="1820" max="1820" width="0" hidden="1" customWidth="1"/>
    <col min="2049" max="2049" width="23.3046875" customWidth="1"/>
    <col min="2050" max="2050" width="2.3046875" customWidth="1"/>
    <col min="2052" max="2052" width="6.69140625" customWidth="1"/>
    <col min="2054" max="2054" width="5.3046875" customWidth="1"/>
    <col min="2055" max="2055" width="4.3046875" customWidth="1"/>
    <col min="2056" max="2056" width="5.07421875" customWidth="1"/>
    <col min="2058" max="2062" width="9" customWidth="1"/>
    <col min="2063" max="2063" width="2.07421875" customWidth="1"/>
    <col min="2065" max="2067" width="5.3046875" customWidth="1"/>
    <col min="2069" max="2072" width="4.69140625" customWidth="1"/>
    <col min="2073" max="2073" width="9" customWidth="1"/>
    <col min="2074" max="2074" width="5.69140625" customWidth="1"/>
    <col min="2075" max="2075" width="32.69140625" customWidth="1"/>
    <col min="2076" max="2076" width="0" hidden="1" customWidth="1"/>
    <col min="2305" max="2305" width="23.3046875" customWidth="1"/>
    <col min="2306" max="2306" width="2.3046875" customWidth="1"/>
    <col min="2308" max="2308" width="6.69140625" customWidth="1"/>
    <col min="2310" max="2310" width="5.3046875" customWidth="1"/>
    <col min="2311" max="2311" width="4.3046875" customWidth="1"/>
    <col min="2312" max="2312" width="5.07421875" customWidth="1"/>
    <col min="2314" max="2318" width="9" customWidth="1"/>
    <col min="2319" max="2319" width="2.07421875" customWidth="1"/>
    <col min="2321" max="2323" width="5.3046875" customWidth="1"/>
    <col min="2325" max="2328" width="4.69140625" customWidth="1"/>
    <col min="2329" max="2329" width="9" customWidth="1"/>
    <col min="2330" max="2330" width="5.69140625" customWidth="1"/>
    <col min="2331" max="2331" width="32.69140625" customWidth="1"/>
    <col min="2332" max="2332" width="0" hidden="1" customWidth="1"/>
    <col min="2561" max="2561" width="23.3046875" customWidth="1"/>
    <col min="2562" max="2562" width="2.3046875" customWidth="1"/>
    <col min="2564" max="2564" width="6.69140625" customWidth="1"/>
    <col min="2566" max="2566" width="5.3046875" customWidth="1"/>
    <col min="2567" max="2567" width="4.3046875" customWidth="1"/>
    <col min="2568" max="2568" width="5.07421875" customWidth="1"/>
    <col min="2570" max="2574" width="9" customWidth="1"/>
    <col min="2575" max="2575" width="2.07421875" customWidth="1"/>
    <col min="2577" max="2579" width="5.3046875" customWidth="1"/>
    <col min="2581" max="2584" width="4.69140625" customWidth="1"/>
    <col min="2585" max="2585" width="9" customWidth="1"/>
    <col min="2586" max="2586" width="5.69140625" customWidth="1"/>
    <col min="2587" max="2587" width="32.69140625" customWidth="1"/>
    <col min="2588" max="2588" width="0" hidden="1" customWidth="1"/>
    <col min="2817" max="2817" width="23.3046875" customWidth="1"/>
    <col min="2818" max="2818" width="2.3046875" customWidth="1"/>
    <col min="2820" max="2820" width="6.69140625" customWidth="1"/>
    <col min="2822" max="2822" width="5.3046875" customWidth="1"/>
    <col min="2823" max="2823" width="4.3046875" customWidth="1"/>
    <col min="2824" max="2824" width="5.07421875" customWidth="1"/>
    <col min="2826" max="2830" width="9" customWidth="1"/>
    <col min="2831" max="2831" width="2.07421875" customWidth="1"/>
    <col min="2833" max="2835" width="5.3046875" customWidth="1"/>
    <col min="2837" max="2840" width="4.69140625" customWidth="1"/>
    <col min="2841" max="2841" width="9" customWidth="1"/>
    <col min="2842" max="2842" width="5.69140625" customWidth="1"/>
    <col min="2843" max="2843" width="32.69140625" customWidth="1"/>
    <col min="2844" max="2844" width="0" hidden="1" customWidth="1"/>
    <col min="3073" max="3073" width="23.3046875" customWidth="1"/>
    <col min="3074" max="3074" width="2.3046875" customWidth="1"/>
    <col min="3076" max="3076" width="6.69140625" customWidth="1"/>
    <col min="3078" max="3078" width="5.3046875" customWidth="1"/>
    <col min="3079" max="3079" width="4.3046875" customWidth="1"/>
    <col min="3080" max="3080" width="5.07421875" customWidth="1"/>
    <col min="3082" max="3086" width="9" customWidth="1"/>
    <col min="3087" max="3087" width="2.07421875" customWidth="1"/>
    <col min="3089" max="3091" width="5.3046875" customWidth="1"/>
    <col min="3093" max="3096" width="4.69140625" customWidth="1"/>
    <col min="3097" max="3097" width="9" customWidth="1"/>
    <col min="3098" max="3098" width="5.69140625" customWidth="1"/>
    <col min="3099" max="3099" width="32.69140625" customWidth="1"/>
    <col min="3100" max="3100" width="0" hidden="1" customWidth="1"/>
    <col min="3329" max="3329" width="23.3046875" customWidth="1"/>
    <col min="3330" max="3330" width="2.3046875" customWidth="1"/>
    <col min="3332" max="3332" width="6.69140625" customWidth="1"/>
    <col min="3334" max="3334" width="5.3046875" customWidth="1"/>
    <col min="3335" max="3335" width="4.3046875" customWidth="1"/>
    <col min="3336" max="3336" width="5.07421875" customWidth="1"/>
    <col min="3338" max="3342" width="9" customWidth="1"/>
    <col min="3343" max="3343" width="2.07421875" customWidth="1"/>
    <col min="3345" max="3347" width="5.3046875" customWidth="1"/>
    <col min="3349" max="3352" width="4.69140625" customWidth="1"/>
    <col min="3353" max="3353" width="9" customWidth="1"/>
    <col min="3354" max="3354" width="5.69140625" customWidth="1"/>
    <col min="3355" max="3355" width="32.69140625" customWidth="1"/>
    <col min="3356" max="3356" width="0" hidden="1" customWidth="1"/>
    <col min="3585" max="3585" width="23.3046875" customWidth="1"/>
    <col min="3586" max="3586" width="2.3046875" customWidth="1"/>
    <col min="3588" max="3588" width="6.69140625" customWidth="1"/>
    <col min="3590" max="3590" width="5.3046875" customWidth="1"/>
    <col min="3591" max="3591" width="4.3046875" customWidth="1"/>
    <col min="3592" max="3592" width="5.07421875" customWidth="1"/>
    <col min="3594" max="3598" width="9" customWidth="1"/>
    <col min="3599" max="3599" width="2.07421875" customWidth="1"/>
    <col min="3601" max="3603" width="5.3046875" customWidth="1"/>
    <col min="3605" max="3608" width="4.69140625" customWidth="1"/>
    <col min="3609" max="3609" width="9" customWidth="1"/>
    <col min="3610" max="3610" width="5.69140625" customWidth="1"/>
    <col min="3611" max="3611" width="32.69140625" customWidth="1"/>
    <col min="3612" max="3612" width="0" hidden="1" customWidth="1"/>
    <col min="3841" max="3841" width="23.3046875" customWidth="1"/>
    <col min="3842" max="3842" width="2.3046875" customWidth="1"/>
    <col min="3844" max="3844" width="6.69140625" customWidth="1"/>
    <col min="3846" max="3846" width="5.3046875" customWidth="1"/>
    <col min="3847" max="3847" width="4.3046875" customWidth="1"/>
    <col min="3848" max="3848" width="5.07421875" customWidth="1"/>
    <col min="3850" max="3854" width="9" customWidth="1"/>
    <col min="3855" max="3855" width="2.07421875" customWidth="1"/>
    <col min="3857" max="3859" width="5.3046875" customWidth="1"/>
    <col min="3861" max="3864" width="4.69140625" customWidth="1"/>
    <col min="3865" max="3865" width="9" customWidth="1"/>
    <col min="3866" max="3866" width="5.69140625" customWidth="1"/>
    <col min="3867" max="3867" width="32.69140625" customWidth="1"/>
    <col min="3868" max="3868" width="0" hidden="1" customWidth="1"/>
    <col min="4097" max="4097" width="23.3046875" customWidth="1"/>
    <col min="4098" max="4098" width="2.3046875" customWidth="1"/>
    <col min="4100" max="4100" width="6.69140625" customWidth="1"/>
    <col min="4102" max="4102" width="5.3046875" customWidth="1"/>
    <col min="4103" max="4103" width="4.3046875" customWidth="1"/>
    <col min="4104" max="4104" width="5.07421875" customWidth="1"/>
    <col min="4106" max="4110" width="9" customWidth="1"/>
    <col min="4111" max="4111" width="2.07421875" customWidth="1"/>
    <col min="4113" max="4115" width="5.3046875" customWidth="1"/>
    <col min="4117" max="4120" width="4.69140625" customWidth="1"/>
    <col min="4121" max="4121" width="9" customWidth="1"/>
    <col min="4122" max="4122" width="5.69140625" customWidth="1"/>
    <col min="4123" max="4123" width="32.69140625" customWidth="1"/>
    <col min="4124" max="4124" width="0" hidden="1" customWidth="1"/>
    <col min="4353" max="4353" width="23.3046875" customWidth="1"/>
    <col min="4354" max="4354" width="2.3046875" customWidth="1"/>
    <col min="4356" max="4356" width="6.69140625" customWidth="1"/>
    <col min="4358" max="4358" width="5.3046875" customWidth="1"/>
    <col min="4359" max="4359" width="4.3046875" customWidth="1"/>
    <col min="4360" max="4360" width="5.07421875" customWidth="1"/>
    <col min="4362" max="4366" width="9" customWidth="1"/>
    <col min="4367" max="4367" width="2.07421875" customWidth="1"/>
    <col min="4369" max="4371" width="5.3046875" customWidth="1"/>
    <col min="4373" max="4376" width="4.69140625" customWidth="1"/>
    <col min="4377" max="4377" width="9" customWidth="1"/>
    <col min="4378" max="4378" width="5.69140625" customWidth="1"/>
    <col min="4379" max="4379" width="32.69140625" customWidth="1"/>
    <col min="4380" max="4380" width="0" hidden="1" customWidth="1"/>
    <col min="4609" max="4609" width="23.3046875" customWidth="1"/>
    <col min="4610" max="4610" width="2.3046875" customWidth="1"/>
    <col min="4612" max="4612" width="6.69140625" customWidth="1"/>
    <col min="4614" max="4614" width="5.3046875" customWidth="1"/>
    <col min="4615" max="4615" width="4.3046875" customWidth="1"/>
    <col min="4616" max="4616" width="5.07421875" customWidth="1"/>
    <col min="4618" max="4622" width="9" customWidth="1"/>
    <col min="4623" max="4623" width="2.07421875" customWidth="1"/>
    <col min="4625" max="4627" width="5.3046875" customWidth="1"/>
    <col min="4629" max="4632" width="4.69140625" customWidth="1"/>
    <col min="4633" max="4633" width="9" customWidth="1"/>
    <col min="4634" max="4634" width="5.69140625" customWidth="1"/>
    <col min="4635" max="4635" width="32.69140625" customWidth="1"/>
    <col min="4636" max="4636" width="0" hidden="1" customWidth="1"/>
    <col min="4865" max="4865" width="23.3046875" customWidth="1"/>
    <col min="4866" max="4866" width="2.3046875" customWidth="1"/>
    <col min="4868" max="4868" width="6.69140625" customWidth="1"/>
    <col min="4870" max="4870" width="5.3046875" customWidth="1"/>
    <col min="4871" max="4871" width="4.3046875" customWidth="1"/>
    <col min="4872" max="4872" width="5.07421875" customWidth="1"/>
    <col min="4874" max="4878" width="9" customWidth="1"/>
    <col min="4879" max="4879" width="2.07421875" customWidth="1"/>
    <col min="4881" max="4883" width="5.3046875" customWidth="1"/>
    <col min="4885" max="4888" width="4.69140625" customWidth="1"/>
    <col min="4889" max="4889" width="9" customWidth="1"/>
    <col min="4890" max="4890" width="5.69140625" customWidth="1"/>
    <col min="4891" max="4891" width="32.69140625" customWidth="1"/>
    <col min="4892" max="4892" width="0" hidden="1" customWidth="1"/>
    <col min="5121" max="5121" width="23.3046875" customWidth="1"/>
    <col min="5122" max="5122" width="2.3046875" customWidth="1"/>
    <col min="5124" max="5124" width="6.69140625" customWidth="1"/>
    <col min="5126" max="5126" width="5.3046875" customWidth="1"/>
    <col min="5127" max="5127" width="4.3046875" customWidth="1"/>
    <col min="5128" max="5128" width="5.07421875" customWidth="1"/>
    <col min="5130" max="5134" width="9" customWidth="1"/>
    <col min="5135" max="5135" width="2.07421875" customWidth="1"/>
    <col min="5137" max="5139" width="5.3046875" customWidth="1"/>
    <col min="5141" max="5144" width="4.69140625" customWidth="1"/>
    <col min="5145" max="5145" width="9" customWidth="1"/>
    <col min="5146" max="5146" width="5.69140625" customWidth="1"/>
    <col min="5147" max="5147" width="32.69140625" customWidth="1"/>
    <col min="5148" max="5148" width="0" hidden="1" customWidth="1"/>
    <col min="5377" max="5377" width="23.3046875" customWidth="1"/>
    <col min="5378" max="5378" width="2.3046875" customWidth="1"/>
    <col min="5380" max="5380" width="6.69140625" customWidth="1"/>
    <col min="5382" max="5382" width="5.3046875" customWidth="1"/>
    <col min="5383" max="5383" width="4.3046875" customWidth="1"/>
    <col min="5384" max="5384" width="5.07421875" customWidth="1"/>
    <col min="5386" max="5390" width="9" customWidth="1"/>
    <col min="5391" max="5391" width="2.07421875" customWidth="1"/>
    <col min="5393" max="5395" width="5.3046875" customWidth="1"/>
    <col min="5397" max="5400" width="4.69140625" customWidth="1"/>
    <col min="5401" max="5401" width="9" customWidth="1"/>
    <col min="5402" max="5402" width="5.69140625" customWidth="1"/>
    <col min="5403" max="5403" width="32.69140625" customWidth="1"/>
    <col min="5404" max="5404" width="0" hidden="1" customWidth="1"/>
    <col min="5633" max="5633" width="23.3046875" customWidth="1"/>
    <col min="5634" max="5634" width="2.3046875" customWidth="1"/>
    <col min="5636" max="5636" width="6.69140625" customWidth="1"/>
    <col min="5638" max="5638" width="5.3046875" customWidth="1"/>
    <col min="5639" max="5639" width="4.3046875" customWidth="1"/>
    <col min="5640" max="5640" width="5.07421875" customWidth="1"/>
    <col min="5642" max="5646" width="9" customWidth="1"/>
    <col min="5647" max="5647" width="2.07421875" customWidth="1"/>
    <col min="5649" max="5651" width="5.3046875" customWidth="1"/>
    <col min="5653" max="5656" width="4.69140625" customWidth="1"/>
    <col min="5657" max="5657" width="9" customWidth="1"/>
    <col min="5658" max="5658" width="5.69140625" customWidth="1"/>
    <col min="5659" max="5659" width="32.69140625" customWidth="1"/>
    <col min="5660" max="5660" width="0" hidden="1" customWidth="1"/>
    <col min="5889" max="5889" width="23.3046875" customWidth="1"/>
    <col min="5890" max="5890" width="2.3046875" customWidth="1"/>
    <col min="5892" max="5892" width="6.69140625" customWidth="1"/>
    <col min="5894" max="5894" width="5.3046875" customWidth="1"/>
    <col min="5895" max="5895" width="4.3046875" customWidth="1"/>
    <col min="5896" max="5896" width="5.07421875" customWidth="1"/>
    <col min="5898" max="5902" width="9" customWidth="1"/>
    <col min="5903" max="5903" width="2.07421875" customWidth="1"/>
    <col min="5905" max="5907" width="5.3046875" customWidth="1"/>
    <col min="5909" max="5912" width="4.69140625" customWidth="1"/>
    <col min="5913" max="5913" width="9" customWidth="1"/>
    <col min="5914" max="5914" width="5.69140625" customWidth="1"/>
    <col min="5915" max="5915" width="32.69140625" customWidth="1"/>
    <col min="5916" max="5916" width="0" hidden="1" customWidth="1"/>
    <col min="6145" max="6145" width="23.3046875" customWidth="1"/>
    <col min="6146" max="6146" width="2.3046875" customWidth="1"/>
    <col min="6148" max="6148" width="6.69140625" customWidth="1"/>
    <col min="6150" max="6150" width="5.3046875" customWidth="1"/>
    <col min="6151" max="6151" width="4.3046875" customWidth="1"/>
    <col min="6152" max="6152" width="5.07421875" customWidth="1"/>
    <col min="6154" max="6158" width="9" customWidth="1"/>
    <col min="6159" max="6159" width="2.07421875" customWidth="1"/>
    <col min="6161" max="6163" width="5.3046875" customWidth="1"/>
    <col min="6165" max="6168" width="4.69140625" customWidth="1"/>
    <col min="6169" max="6169" width="9" customWidth="1"/>
    <col min="6170" max="6170" width="5.69140625" customWidth="1"/>
    <col min="6171" max="6171" width="32.69140625" customWidth="1"/>
    <col min="6172" max="6172" width="0" hidden="1" customWidth="1"/>
    <col min="6401" max="6401" width="23.3046875" customWidth="1"/>
    <col min="6402" max="6402" width="2.3046875" customWidth="1"/>
    <col min="6404" max="6404" width="6.69140625" customWidth="1"/>
    <col min="6406" max="6406" width="5.3046875" customWidth="1"/>
    <col min="6407" max="6407" width="4.3046875" customWidth="1"/>
    <col min="6408" max="6408" width="5.07421875" customWidth="1"/>
    <col min="6410" max="6414" width="9" customWidth="1"/>
    <col min="6415" max="6415" width="2.07421875" customWidth="1"/>
    <col min="6417" max="6419" width="5.3046875" customWidth="1"/>
    <col min="6421" max="6424" width="4.69140625" customWidth="1"/>
    <col min="6425" max="6425" width="9" customWidth="1"/>
    <col min="6426" max="6426" width="5.69140625" customWidth="1"/>
    <col min="6427" max="6427" width="32.69140625" customWidth="1"/>
    <col min="6428" max="6428" width="0" hidden="1" customWidth="1"/>
    <col min="6657" max="6657" width="23.3046875" customWidth="1"/>
    <col min="6658" max="6658" width="2.3046875" customWidth="1"/>
    <col min="6660" max="6660" width="6.69140625" customWidth="1"/>
    <col min="6662" max="6662" width="5.3046875" customWidth="1"/>
    <col min="6663" max="6663" width="4.3046875" customWidth="1"/>
    <col min="6664" max="6664" width="5.07421875" customWidth="1"/>
    <col min="6666" max="6670" width="9" customWidth="1"/>
    <col min="6671" max="6671" width="2.07421875" customWidth="1"/>
    <col min="6673" max="6675" width="5.3046875" customWidth="1"/>
    <col min="6677" max="6680" width="4.69140625" customWidth="1"/>
    <col min="6681" max="6681" width="9" customWidth="1"/>
    <col min="6682" max="6682" width="5.69140625" customWidth="1"/>
    <col min="6683" max="6683" width="32.69140625" customWidth="1"/>
    <col min="6684" max="6684" width="0" hidden="1" customWidth="1"/>
    <col min="6913" max="6913" width="23.3046875" customWidth="1"/>
    <col min="6914" max="6914" width="2.3046875" customWidth="1"/>
    <col min="6916" max="6916" width="6.69140625" customWidth="1"/>
    <col min="6918" max="6918" width="5.3046875" customWidth="1"/>
    <col min="6919" max="6919" width="4.3046875" customWidth="1"/>
    <col min="6920" max="6920" width="5.07421875" customWidth="1"/>
    <col min="6922" max="6926" width="9" customWidth="1"/>
    <col min="6927" max="6927" width="2.07421875" customWidth="1"/>
    <col min="6929" max="6931" width="5.3046875" customWidth="1"/>
    <col min="6933" max="6936" width="4.69140625" customWidth="1"/>
    <col min="6937" max="6937" width="9" customWidth="1"/>
    <col min="6938" max="6938" width="5.69140625" customWidth="1"/>
    <col min="6939" max="6939" width="32.69140625" customWidth="1"/>
    <col min="6940" max="6940" width="0" hidden="1" customWidth="1"/>
    <col min="7169" max="7169" width="23.3046875" customWidth="1"/>
    <col min="7170" max="7170" width="2.3046875" customWidth="1"/>
    <col min="7172" max="7172" width="6.69140625" customWidth="1"/>
    <col min="7174" max="7174" width="5.3046875" customWidth="1"/>
    <col min="7175" max="7175" width="4.3046875" customWidth="1"/>
    <col min="7176" max="7176" width="5.07421875" customWidth="1"/>
    <col min="7178" max="7182" width="9" customWidth="1"/>
    <col min="7183" max="7183" width="2.07421875" customWidth="1"/>
    <col min="7185" max="7187" width="5.3046875" customWidth="1"/>
    <col min="7189" max="7192" width="4.69140625" customWidth="1"/>
    <col min="7193" max="7193" width="9" customWidth="1"/>
    <col min="7194" max="7194" width="5.69140625" customWidth="1"/>
    <col min="7195" max="7195" width="32.69140625" customWidth="1"/>
    <col min="7196" max="7196" width="0" hidden="1" customWidth="1"/>
    <col min="7425" max="7425" width="23.3046875" customWidth="1"/>
    <col min="7426" max="7426" width="2.3046875" customWidth="1"/>
    <col min="7428" max="7428" width="6.69140625" customWidth="1"/>
    <col min="7430" max="7430" width="5.3046875" customWidth="1"/>
    <col min="7431" max="7431" width="4.3046875" customWidth="1"/>
    <col min="7432" max="7432" width="5.07421875" customWidth="1"/>
    <col min="7434" max="7438" width="9" customWidth="1"/>
    <col min="7439" max="7439" width="2.07421875" customWidth="1"/>
    <col min="7441" max="7443" width="5.3046875" customWidth="1"/>
    <col min="7445" max="7448" width="4.69140625" customWidth="1"/>
    <col min="7449" max="7449" width="9" customWidth="1"/>
    <col min="7450" max="7450" width="5.69140625" customWidth="1"/>
    <col min="7451" max="7451" width="32.69140625" customWidth="1"/>
    <col min="7452" max="7452" width="0" hidden="1" customWidth="1"/>
    <col min="7681" max="7681" width="23.3046875" customWidth="1"/>
    <col min="7682" max="7682" width="2.3046875" customWidth="1"/>
    <col min="7684" max="7684" width="6.69140625" customWidth="1"/>
    <col min="7686" max="7686" width="5.3046875" customWidth="1"/>
    <col min="7687" max="7687" width="4.3046875" customWidth="1"/>
    <col min="7688" max="7688" width="5.07421875" customWidth="1"/>
    <col min="7690" max="7694" width="9" customWidth="1"/>
    <col min="7695" max="7695" width="2.07421875" customWidth="1"/>
    <col min="7697" max="7699" width="5.3046875" customWidth="1"/>
    <col min="7701" max="7704" width="4.69140625" customWidth="1"/>
    <col min="7705" max="7705" width="9" customWidth="1"/>
    <col min="7706" max="7706" width="5.69140625" customWidth="1"/>
    <col min="7707" max="7707" width="32.69140625" customWidth="1"/>
    <col min="7708" max="7708" width="0" hidden="1" customWidth="1"/>
    <col min="7937" max="7937" width="23.3046875" customWidth="1"/>
    <col min="7938" max="7938" width="2.3046875" customWidth="1"/>
    <col min="7940" max="7940" width="6.69140625" customWidth="1"/>
    <col min="7942" max="7942" width="5.3046875" customWidth="1"/>
    <col min="7943" max="7943" width="4.3046875" customWidth="1"/>
    <col min="7944" max="7944" width="5.07421875" customWidth="1"/>
    <col min="7946" max="7950" width="9" customWidth="1"/>
    <col min="7951" max="7951" width="2.07421875" customWidth="1"/>
    <col min="7953" max="7955" width="5.3046875" customWidth="1"/>
    <col min="7957" max="7960" width="4.69140625" customWidth="1"/>
    <col min="7961" max="7961" width="9" customWidth="1"/>
    <col min="7962" max="7962" width="5.69140625" customWidth="1"/>
    <col min="7963" max="7963" width="32.69140625" customWidth="1"/>
    <col min="7964" max="7964" width="0" hidden="1" customWidth="1"/>
    <col min="8193" max="8193" width="23.3046875" customWidth="1"/>
    <col min="8194" max="8194" width="2.3046875" customWidth="1"/>
    <col min="8196" max="8196" width="6.69140625" customWidth="1"/>
    <col min="8198" max="8198" width="5.3046875" customWidth="1"/>
    <col min="8199" max="8199" width="4.3046875" customWidth="1"/>
    <col min="8200" max="8200" width="5.07421875" customWidth="1"/>
    <col min="8202" max="8206" width="9" customWidth="1"/>
    <col min="8207" max="8207" width="2.07421875" customWidth="1"/>
    <col min="8209" max="8211" width="5.3046875" customWidth="1"/>
    <col min="8213" max="8216" width="4.69140625" customWidth="1"/>
    <col min="8217" max="8217" width="9" customWidth="1"/>
    <col min="8218" max="8218" width="5.69140625" customWidth="1"/>
    <col min="8219" max="8219" width="32.69140625" customWidth="1"/>
    <col min="8220" max="8220" width="0" hidden="1" customWidth="1"/>
    <col min="8449" max="8449" width="23.3046875" customWidth="1"/>
    <col min="8450" max="8450" width="2.3046875" customWidth="1"/>
    <col min="8452" max="8452" width="6.69140625" customWidth="1"/>
    <col min="8454" max="8454" width="5.3046875" customWidth="1"/>
    <col min="8455" max="8455" width="4.3046875" customWidth="1"/>
    <col min="8456" max="8456" width="5.07421875" customWidth="1"/>
    <col min="8458" max="8462" width="9" customWidth="1"/>
    <col min="8463" max="8463" width="2.07421875" customWidth="1"/>
    <col min="8465" max="8467" width="5.3046875" customWidth="1"/>
    <col min="8469" max="8472" width="4.69140625" customWidth="1"/>
    <col min="8473" max="8473" width="9" customWidth="1"/>
    <col min="8474" max="8474" width="5.69140625" customWidth="1"/>
    <col min="8475" max="8475" width="32.69140625" customWidth="1"/>
    <col min="8476" max="8476" width="0" hidden="1" customWidth="1"/>
    <col min="8705" max="8705" width="23.3046875" customWidth="1"/>
    <col min="8706" max="8706" width="2.3046875" customWidth="1"/>
    <col min="8708" max="8708" width="6.69140625" customWidth="1"/>
    <col min="8710" max="8710" width="5.3046875" customWidth="1"/>
    <col min="8711" max="8711" width="4.3046875" customWidth="1"/>
    <col min="8712" max="8712" width="5.07421875" customWidth="1"/>
    <col min="8714" max="8718" width="9" customWidth="1"/>
    <col min="8719" max="8719" width="2.07421875" customWidth="1"/>
    <col min="8721" max="8723" width="5.3046875" customWidth="1"/>
    <col min="8725" max="8728" width="4.69140625" customWidth="1"/>
    <col min="8729" max="8729" width="9" customWidth="1"/>
    <col min="8730" max="8730" width="5.69140625" customWidth="1"/>
    <col min="8731" max="8731" width="32.69140625" customWidth="1"/>
    <col min="8732" max="8732" width="0" hidden="1" customWidth="1"/>
    <col min="8961" max="8961" width="23.3046875" customWidth="1"/>
    <col min="8962" max="8962" width="2.3046875" customWidth="1"/>
    <col min="8964" max="8964" width="6.69140625" customWidth="1"/>
    <col min="8966" max="8966" width="5.3046875" customWidth="1"/>
    <col min="8967" max="8967" width="4.3046875" customWidth="1"/>
    <col min="8968" max="8968" width="5.07421875" customWidth="1"/>
    <col min="8970" max="8974" width="9" customWidth="1"/>
    <col min="8975" max="8975" width="2.07421875" customWidth="1"/>
    <col min="8977" max="8979" width="5.3046875" customWidth="1"/>
    <col min="8981" max="8984" width="4.69140625" customWidth="1"/>
    <col min="8985" max="8985" width="9" customWidth="1"/>
    <col min="8986" max="8986" width="5.69140625" customWidth="1"/>
    <col min="8987" max="8987" width="32.69140625" customWidth="1"/>
    <col min="8988" max="8988" width="0" hidden="1" customWidth="1"/>
    <col min="9217" max="9217" width="23.3046875" customWidth="1"/>
    <col min="9218" max="9218" width="2.3046875" customWidth="1"/>
    <col min="9220" max="9220" width="6.69140625" customWidth="1"/>
    <col min="9222" max="9222" width="5.3046875" customWidth="1"/>
    <col min="9223" max="9223" width="4.3046875" customWidth="1"/>
    <col min="9224" max="9224" width="5.07421875" customWidth="1"/>
    <col min="9226" max="9230" width="9" customWidth="1"/>
    <col min="9231" max="9231" width="2.07421875" customWidth="1"/>
    <col min="9233" max="9235" width="5.3046875" customWidth="1"/>
    <col min="9237" max="9240" width="4.69140625" customWidth="1"/>
    <col min="9241" max="9241" width="9" customWidth="1"/>
    <col min="9242" max="9242" width="5.69140625" customWidth="1"/>
    <col min="9243" max="9243" width="32.69140625" customWidth="1"/>
    <col min="9244" max="9244" width="0" hidden="1" customWidth="1"/>
    <col min="9473" max="9473" width="23.3046875" customWidth="1"/>
    <col min="9474" max="9474" width="2.3046875" customWidth="1"/>
    <col min="9476" max="9476" width="6.69140625" customWidth="1"/>
    <col min="9478" max="9478" width="5.3046875" customWidth="1"/>
    <col min="9479" max="9479" width="4.3046875" customWidth="1"/>
    <col min="9480" max="9480" width="5.07421875" customWidth="1"/>
    <col min="9482" max="9486" width="9" customWidth="1"/>
    <col min="9487" max="9487" width="2.07421875" customWidth="1"/>
    <col min="9489" max="9491" width="5.3046875" customWidth="1"/>
    <col min="9493" max="9496" width="4.69140625" customWidth="1"/>
    <col min="9497" max="9497" width="9" customWidth="1"/>
    <col min="9498" max="9498" width="5.69140625" customWidth="1"/>
    <col min="9499" max="9499" width="32.69140625" customWidth="1"/>
    <col min="9500" max="9500" width="0" hidden="1" customWidth="1"/>
    <col min="9729" max="9729" width="23.3046875" customWidth="1"/>
    <col min="9730" max="9730" width="2.3046875" customWidth="1"/>
    <col min="9732" max="9732" width="6.69140625" customWidth="1"/>
    <col min="9734" max="9734" width="5.3046875" customWidth="1"/>
    <col min="9735" max="9735" width="4.3046875" customWidth="1"/>
    <col min="9736" max="9736" width="5.07421875" customWidth="1"/>
    <col min="9738" max="9742" width="9" customWidth="1"/>
    <col min="9743" max="9743" width="2.07421875" customWidth="1"/>
    <col min="9745" max="9747" width="5.3046875" customWidth="1"/>
    <col min="9749" max="9752" width="4.69140625" customWidth="1"/>
    <col min="9753" max="9753" width="9" customWidth="1"/>
    <col min="9754" max="9754" width="5.69140625" customWidth="1"/>
    <col min="9755" max="9755" width="32.69140625" customWidth="1"/>
    <col min="9756" max="9756" width="0" hidden="1" customWidth="1"/>
    <col min="9985" max="9985" width="23.3046875" customWidth="1"/>
    <col min="9986" max="9986" width="2.3046875" customWidth="1"/>
    <col min="9988" max="9988" width="6.69140625" customWidth="1"/>
    <col min="9990" max="9990" width="5.3046875" customWidth="1"/>
    <col min="9991" max="9991" width="4.3046875" customWidth="1"/>
    <col min="9992" max="9992" width="5.07421875" customWidth="1"/>
    <col min="9994" max="9998" width="9" customWidth="1"/>
    <col min="9999" max="9999" width="2.07421875" customWidth="1"/>
    <col min="10001" max="10003" width="5.3046875" customWidth="1"/>
    <col min="10005" max="10008" width="4.69140625" customWidth="1"/>
    <col min="10009" max="10009" width="9" customWidth="1"/>
    <col min="10010" max="10010" width="5.69140625" customWidth="1"/>
    <col min="10011" max="10011" width="32.69140625" customWidth="1"/>
    <col min="10012" max="10012" width="0" hidden="1" customWidth="1"/>
    <col min="10241" max="10241" width="23.3046875" customWidth="1"/>
    <col min="10242" max="10242" width="2.3046875" customWidth="1"/>
    <col min="10244" max="10244" width="6.69140625" customWidth="1"/>
    <col min="10246" max="10246" width="5.3046875" customWidth="1"/>
    <col min="10247" max="10247" width="4.3046875" customWidth="1"/>
    <col min="10248" max="10248" width="5.07421875" customWidth="1"/>
    <col min="10250" max="10254" width="9" customWidth="1"/>
    <col min="10255" max="10255" width="2.07421875" customWidth="1"/>
    <col min="10257" max="10259" width="5.3046875" customWidth="1"/>
    <col min="10261" max="10264" width="4.69140625" customWidth="1"/>
    <col min="10265" max="10265" width="9" customWidth="1"/>
    <col min="10266" max="10266" width="5.69140625" customWidth="1"/>
    <col min="10267" max="10267" width="32.69140625" customWidth="1"/>
    <col min="10268" max="10268" width="0" hidden="1" customWidth="1"/>
    <col min="10497" max="10497" width="23.3046875" customWidth="1"/>
    <col min="10498" max="10498" width="2.3046875" customWidth="1"/>
    <col min="10500" max="10500" width="6.69140625" customWidth="1"/>
    <col min="10502" max="10502" width="5.3046875" customWidth="1"/>
    <col min="10503" max="10503" width="4.3046875" customWidth="1"/>
    <col min="10504" max="10504" width="5.07421875" customWidth="1"/>
    <col min="10506" max="10510" width="9" customWidth="1"/>
    <col min="10511" max="10511" width="2.07421875" customWidth="1"/>
    <col min="10513" max="10515" width="5.3046875" customWidth="1"/>
    <col min="10517" max="10520" width="4.69140625" customWidth="1"/>
    <col min="10521" max="10521" width="9" customWidth="1"/>
    <col min="10522" max="10522" width="5.69140625" customWidth="1"/>
    <col min="10523" max="10523" width="32.69140625" customWidth="1"/>
    <col min="10524" max="10524" width="0" hidden="1" customWidth="1"/>
    <col min="10753" max="10753" width="23.3046875" customWidth="1"/>
    <col min="10754" max="10754" width="2.3046875" customWidth="1"/>
    <col min="10756" max="10756" width="6.69140625" customWidth="1"/>
    <col min="10758" max="10758" width="5.3046875" customWidth="1"/>
    <col min="10759" max="10759" width="4.3046875" customWidth="1"/>
    <col min="10760" max="10760" width="5.07421875" customWidth="1"/>
    <col min="10762" max="10766" width="9" customWidth="1"/>
    <col min="10767" max="10767" width="2.07421875" customWidth="1"/>
    <col min="10769" max="10771" width="5.3046875" customWidth="1"/>
    <col min="10773" max="10776" width="4.69140625" customWidth="1"/>
    <col min="10777" max="10777" width="9" customWidth="1"/>
    <col min="10778" max="10778" width="5.69140625" customWidth="1"/>
    <col min="10779" max="10779" width="32.69140625" customWidth="1"/>
    <col min="10780" max="10780" width="0" hidden="1" customWidth="1"/>
    <col min="11009" max="11009" width="23.3046875" customWidth="1"/>
    <col min="11010" max="11010" width="2.3046875" customWidth="1"/>
    <col min="11012" max="11012" width="6.69140625" customWidth="1"/>
    <col min="11014" max="11014" width="5.3046875" customWidth="1"/>
    <col min="11015" max="11015" width="4.3046875" customWidth="1"/>
    <col min="11016" max="11016" width="5.07421875" customWidth="1"/>
    <col min="11018" max="11022" width="9" customWidth="1"/>
    <col min="11023" max="11023" width="2.07421875" customWidth="1"/>
    <col min="11025" max="11027" width="5.3046875" customWidth="1"/>
    <col min="11029" max="11032" width="4.69140625" customWidth="1"/>
    <col min="11033" max="11033" width="9" customWidth="1"/>
    <col min="11034" max="11034" width="5.69140625" customWidth="1"/>
    <col min="11035" max="11035" width="32.69140625" customWidth="1"/>
    <col min="11036" max="11036" width="0" hidden="1" customWidth="1"/>
    <col min="11265" max="11265" width="23.3046875" customWidth="1"/>
    <col min="11266" max="11266" width="2.3046875" customWidth="1"/>
    <col min="11268" max="11268" width="6.69140625" customWidth="1"/>
    <col min="11270" max="11270" width="5.3046875" customWidth="1"/>
    <col min="11271" max="11271" width="4.3046875" customWidth="1"/>
    <col min="11272" max="11272" width="5.07421875" customWidth="1"/>
    <col min="11274" max="11278" width="9" customWidth="1"/>
    <col min="11279" max="11279" width="2.07421875" customWidth="1"/>
    <col min="11281" max="11283" width="5.3046875" customWidth="1"/>
    <col min="11285" max="11288" width="4.69140625" customWidth="1"/>
    <col min="11289" max="11289" width="9" customWidth="1"/>
    <col min="11290" max="11290" width="5.69140625" customWidth="1"/>
    <col min="11291" max="11291" width="32.69140625" customWidth="1"/>
    <col min="11292" max="11292" width="0" hidden="1" customWidth="1"/>
    <col min="11521" max="11521" width="23.3046875" customWidth="1"/>
    <col min="11522" max="11522" width="2.3046875" customWidth="1"/>
    <col min="11524" max="11524" width="6.69140625" customWidth="1"/>
    <col min="11526" max="11526" width="5.3046875" customWidth="1"/>
    <col min="11527" max="11527" width="4.3046875" customWidth="1"/>
    <col min="11528" max="11528" width="5.07421875" customWidth="1"/>
    <col min="11530" max="11534" width="9" customWidth="1"/>
    <col min="11535" max="11535" width="2.07421875" customWidth="1"/>
    <col min="11537" max="11539" width="5.3046875" customWidth="1"/>
    <col min="11541" max="11544" width="4.69140625" customWidth="1"/>
    <col min="11545" max="11545" width="9" customWidth="1"/>
    <col min="11546" max="11546" width="5.69140625" customWidth="1"/>
    <col min="11547" max="11547" width="32.69140625" customWidth="1"/>
    <col min="11548" max="11548" width="0" hidden="1" customWidth="1"/>
    <col min="11777" max="11777" width="23.3046875" customWidth="1"/>
    <col min="11778" max="11778" width="2.3046875" customWidth="1"/>
    <col min="11780" max="11780" width="6.69140625" customWidth="1"/>
    <col min="11782" max="11782" width="5.3046875" customWidth="1"/>
    <col min="11783" max="11783" width="4.3046875" customWidth="1"/>
    <col min="11784" max="11784" width="5.07421875" customWidth="1"/>
    <col min="11786" max="11790" width="9" customWidth="1"/>
    <col min="11791" max="11791" width="2.07421875" customWidth="1"/>
    <col min="11793" max="11795" width="5.3046875" customWidth="1"/>
    <col min="11797" max="11800" width="4.69140625" customWidth="1"/>
    <col min="11801" max="11801" width="9" customWidth="1"/>
    <col min="11802" max="11802" width="5.69140625" customWidth="1"/>
    <col min="11803" max="11803" width="32.69140625" customWidth="1"/>
    <col min="11804" max="11804" width="0" hidden="1" customWidth="1"/>
    <col min="12033" max="12033" width="23.3046875" customWidth="1"/>
    <col min="12034" max="12034" width="2.3046875" customWidth="1"/>
    <col min="12036" max="12036" width="6.69140625" customWidth="1"/>
    <col min="12038" max="12038" width="5.3046875" customWidth="1"/>
    <col min="12039" max="12039" width="4.3046875" customWidth="1"/>
    <col min="12040" max="12040" width="5.07421875" customWidth="1"/>
    <col min="12042" max="12046" width="9" customWidth="1"/>
    <col min="12047" max="12047" width="2.07421875" customWidth="1"/>
    <col min="12049" max="12051" width="5.3046875" customWidth="1"/>
    <col min="12053" max="12056" width="4.69140625" customWidth="1"/>
    <col min="12057" max="12057" width="9" customWidth="1"/>
    <col min="12058" max="12058" width="5.69140625" customWidth="1"/>
    <col min="12059" max="12059" width="32.69140625" customWidth="1"/>
    <col min="12060" max="12060" width="0" hidden="1" customWidth="1"/>
    <col min="12289" max="12289" width="23.3046875" customWidth="1"/>
    <col min="12290" max="12290" width="2.3046875" customWidth="1"/>
    <col min="12292" max="12292" width="6.69140625" customWidth="1"/>
    <col min="12294" max="12294" width="5.3046875" customWidth="1"/>
    <col min="12295" max="12295" width="4.3046875" customWidth="1"/>
    <col min="12296" max="12296" width="5.07421875" customWidth="1"/>
    <col min="12298" max="12302" width="9" customWidth="1"/>
    <col min="12303" max="12303" width="2.07421875" customWidth="1"/>
    <col min="12305" max="12307" width="5.3046875" customWidth="1"/>
    <col min="12309" max="12312" width="4.69140625" customWidth="1"/>
    <col min="12313" max="12313" width="9" customWidth="1"/>
    <col min="12314" max="12314" width="5.69140625" customWidth="1"/>
    <col min="12315" max="12315" width="32.69140625" customWidth="1"/>
    <col min="12316" max="12316" width="0" hidden="1" customWidth="1"/>
    <col min="12545" max="12545" width="23.3046875" customWidth="1"/>
    <col min="12546" max="12546" width="2.3046875" customWidth="1"/>
    <col min="12548" max="12548" width="6.69140625" customWidth="1"/>
    <col min="12550" max="12550" width="5.3046875" customWidth="1"/>
    <col min="12551" max="12551" width="4.3046875" customWidth="1"/>
    <col min="12552" max="12552" width="5.07421875" customWidth="1"/>
    <col min="12554" max="12558" width="9" customWidth="1"/>
    <col min="12559" max="12559" width="2.07421875" customWidth="1"/>
    <col min="12561" max="12563" width="5.3046875" customWidth="1"/>
    <col min="12565" max="12568" width="4.69140625" customWidth="1"/>
    <col min="12569" max="12569" width="9" customWidth="1"/>
    <col min="12570" max="12570" width="5.69140625" customWidth="1"/>
    <col min="12571" max="12571" width="32.69140625" customWidth="1"/>
    <col min="12572" max="12572" width="0" hidden="1" customWidth="1"/>
    <col min="12801" max="12801" width="23.3046875" customWidth="1"/>
    <col min="12802" max="12802" width="2.3046875" customWidth="1"/>
    <col min="12804" max="12804" width="6.69140625" customWidth="1"/>
    <col min="12806" max="12806" width="5.3046875" customWidth="1"/>
    <col min="12807" max="12807" width="4.3046875" customWidth="1"/>
    <col min="12808" max="12808" width="5.07421875" customWidth="1"/>
    <col min="12810" max="12814" width="9" customWidth="1"/>
    <col min="12815" max="12815" width="2.07421875" customWidth="1"/>
    <col min="12817" max="12819" width="5.3046875" customWidth="1"/>
    <col min="12821" max="12824" width="4.69140625" customWidth="1"/>
    <col min="12825" max="12825" width="9" customWidth="1"/>
    <col min="12826" max="12826" width="5.69140625" customWidth="1"/>
    <col min="12827" max="12827" width="32.69140625" customWidth="1"/>
    <col min="12828" max="12828" width="0" hidden="1" customWidth="1"/>
    <col min="13057" max="13057" width="23.3046875" customWidth="1"/>
    <col min="13058" max="13058" width="2.3046875" customWidth="1"/>
    <col min="13060" max="13060" width="6.69140625" customWidth="1"/>
    <col min="13062" max="13062" width="5.3046875" customWidth="1"/>
    <col min="13063" max="13063" width="4.3046875" customWidth="1"/>
    <col min="13064" max="13064" width="5.07421875" customWidth="1"/>
    <col min="13066" max="13070" width="9" customWidth="1"/>
    <col min="13071" max="13071" width="2.07421875" customWidth="1"/>
    <col min="13073" max="13075" width="5.3046875" customWidth="1"/>
    <col min="13077" max="13080" width="4.69140625" customWidth="1"/>
    <col min="13081" max="13081" width="9" customWidth="1"/>
    <col min="13082" max="13082" width="5.69140625" customWidth="1"/>
    <col min="13083" max="13083" width="32.69140625" customWidth="1"/>
    <col min="13084" max="13084" width="0" hidden="1" customWidth="1"/>
    <col min="13313" max="13313" width="23.3046875" customWidth="1"/>
    <col min="13314" max="13314" width="2.3046875" customWidth="1"/>
    <col min="13316" max="13316" width="6.69140625" customWidth="1"/>
    <col min="13318" max="13318" width="5.3046875" customWidth="1"/>
    <col min="13319" max="13319" width="4.3046875" customWidth="1"/>
    <col min="13320" max="13320" width="5.07421875" customWidth="1"/>
    <col min="13322" max="13326" width="9" customWidth="1"/>
    <col min="13327" max="13327" width="2.07421875" customWidth="1"/>
    <col min="13329" max="13331" width="5.3046875" customWidth="1"/>
    <col min="13333" max="13336" width="4.69140625" customWidth="1"/>
    <col min="13337" max="13337" width="9" customWidth="1"/>
    <col min="13338" max="13338" width="5.69140625" customWidth="1"/>
    <col min="13339" max="13339" width="32.69140625" customWidth="1"/>
    <col min="13340" max="13340" width="0" hidden="1" customWidth="1"/>
    <col min="13569" max="13569" width="23.3046875" customWidth="1"/>
    <col min="13570" max="13570" width="2.3046875" customWidth="1"/>
    <col min="13572" max="13572" width="6.69140625" customWidth="1"/>
    <col min="13574" max="13574" width="5.3046875" customWidth="1"/>
    <col min="13575" max="13575" width="4.3046875" customWidth="1"/>
    <col min="13576" max="13576" width="5.07421875" customWidth="1"/>
    <col min="13578" max="13582" width="9" customWidth="1"/>
    <col min="13583" max="13583" width="2.07421875" customWidth="1"/>
    <col min="13585" max="13587" width="5.3046875" customWidth="1"/>
    <col min="13589" max="13592" width="4.69140625" customWidth="1"/>
    <col min="13593" max="13593" width="9" customWidth="1"/>
    <col min="13594" max="13594" width="5.69140625" customWidth="1"/>
    <col min="13595" max="13595" width="32.69140625" customWidth="1"/>
    <col min="13596" max="13596" width="0" hidden="1" customWidth="1"/>
    <col min="13825" max="13825" width="23.3046875" customWidth="1"/>
    <col min="13826" max="13826" width="2.3046875" customWidth="1"/>
    <col min="13828" max="13828" width="6.69140625" customWidth="1"/>
    <col min="13830" max="13830" width="5.3046875" customWidth="1"/>
    <col min="13831" max="13831" width="4.3046875" customWidth="1"/>
    <col min="13832" max="13832" width="5.07421875" customWidth="1"/>
    <col min="13834" max="13838" width="9" customWidth="1"/>
    <col min="13839" max="13839" width="2.07421875" customWidth="1"/>
    <col min="13841" max="13843" width="5.3046875" customWidth="1"/>
    <col min="13845" max="13848" width="4.69140625" customWidth="1"/>
    <col min="13849" max="13849" width="9" customWidth="1"/>
    <col min="13850" max="13850" width="5.69140625" customWidth="1"/>
    <col min="13851" max="13851" width="32.69140625" customWidth="1"/>
    <col min="13852" max="13852" width="0" hidden="1" customWidth="1"/>
    <col min="14081" max="14081" width="23.3046875" customWidth="1"/>
    <col min="14082" max="14082" width="2.3046875" customWidth="1"/>
    <col min="14084" max="14084" width="6.69140625" customWidth="1"/>
    <col min="14086" max="14086" width="5.3046875" customWidth="1"/>
    <col min="14087" max="14087" width="4.3046875" customWidth="1"/>
    <col min="14088" max="14088" width="5.07421875" customWidth="1"/>
    <col min="14090" max="14094" width="9" customWidth="1"/>
    <col min="14095" max="14095" width="2.07421875" customWidth="1"/>
    <col min="14097" max="14099" width="5.3046875" customWidth="1"/>
    <col min="14101" max="14104" width="4.69140625" customWidth="1"/>
    <col min="14105" max="14105" width="9" customWidth="1"/>
    <col min="14106" max="14106" width="5.69140625" customWidth="1"/>
    <col min="14107" max="14107" width="32.69140625" customWidth="1"/>
    <col min="14108" max="14108" width="0" hidden="1" customWidth="1"/>
    <col min="14337" max="14337" width="23.3046875" customWidth="1"/>
    <col min="14338" max="14338" width="2.3046875" customWidth="1"/>
    <col min="14340" max="14340" width="6.69140625" customWidth="1"/>
    <col min="14342" max="14342" width="5.3046875" customWidth="1"/>
    <col min="14343" max="14343" width="4.3046875" customWidth="1"/>
    <col min="14344" max="14344" width="5.07421875" customWidth="1"/>
    <col min="14346" max="14350" width="9" customWidth="1"/>
    <col min="14351" max="14351" width="2.07421875" customWidth="1"/>
    <col min="14353" max="14355" width="5.3046875" customWidth="1"/>
    <col min="14357" max="14360" width="4.69140625" customWidth="1"/>
    <col min="14361" max="14361" width="9" customWidth="1"/>
    <col min="14362" max="14362" width="5.69140625" customWidth="1"/>
    <col min="14363" max="14363" width="32.69140625" customWidth="1"/>
    <col min="14364" max="14364" width="0" hidden="1" customWidth="1"/>
    <col min="14593" max="14593" width="23.3046875" customWidth="1"/>
    <col min="14594" max="14594" width="2.3046875" customWidth="1"/>
    <col min="14596" max="14596" width="6.69140625" customWidth="1"/>
    <col min="14598" max="14598" width="5.3046875" customWidth="1"/>
    <col min="14599" max="14599" width="4.3046875" customWidth="1"/>
    <col min="14600" max="14600" width="5.07421875" customWidth="1"/>
    <col min="14602" max="14606" width="9" customWidth="1"/>
    <col min="14607" max="14607" width="2.07421875" customWidth="1"/>
    <col min="14609" max="14611" width="5.3046875" customWidth="1"/>
    <col min="14613" max="14616" width="4.69140625" customWidth="1"/>
    <col min="14617" max="14617" width="9" customWidth="1"/>
    <col min="14618" max="14618" width="5.69140625" customWidth="1"/>
    <col min="14619" max="14619" width="32.69140625" customWidth="1"/>
    <col min="14620" max="14620" width="0" hidden="1" customWidth="1"/>
    <col min="14849" max="14849" width="23.3046875" customWidth="1"/>
    <col min="14850" max="14850" width="2.3046875" customWidth="1"/>
    <col min="14852" max="14852" width="6.69140625" customWidth="1"/>
    <col min="14854" max="14854" width="5.3046875" customWidth="1"/>
    <col min="14855" max="14855" width="4.3046875" customWidth="1"/>
    <col min="14856" max="14856" width="5.07421875" customWidth="1"/>
    <col min="14858" max="14862" width="9" customWidth="1"/>
    <col min="14863" max="14863" width="2.07421875" customWidth="1"/>
    <col min="14865" max="14867" width="5.3046875" customWidth="1"/>
    <col min="14869" max="14872" width="4.69140625" customWidth="1"/>
    <col min="14873" max="14873" width="9" customWidth="1"/>
    <col min="14874" max="14874" width="5.69140625" customWidth="1"/>
    <col min="14875" max="14875" width="32.69140625" customWidth="1"/>
    <col min="14876" max="14876" width="0" hidden="1" customWidth="1"/>
    <col min="15105" max="15105" width="23.3046875" customWidth="1"/>
    <col min="15106" max="15106" width="2.3046875" customWidth="1"/>
    <col min="15108" max="15108" width="6.69140625" customWidth="1"/>
    <col min="15110" max="15110" width="5.3046875" customWidth="1"/>
    <col min="15111" max="15111" width="4.3046875" customWidth="1"/>
    <col min="15112" max="15112" width="5.07421875" customWidth="1"/>
    <col min="15114" max="15118" width="9" customWidth="1"/>
    <col min="15119" max="15119" width="2.07421875" customWidth="1"/>
    <col min="15121" max="15123" width="5.3046875" customWidth="1"/>
    <col min="15125" max="15128" width="4.69140625" customWidth="1"/>
    <col min="15129" max="15129" width="9" customWidth="1"/>
    <col min="15130" max="15130" width="5.69140625" customWidth="1"/>
    <col min="15131" max="15131" width="32.69140625" customWidth="1"/>
    <col min="15132" max="15132" width="0" hidden="1" customWidth="1"/>
    <col min="15361" max="15361" width="23.3046875" customWidth="1"/>
    <col min="15362" max="15362" width="2.3046875" customWidth="1"/>
    <col min="15364" max="15364" width="6.69140625" customWidth="1"/>
    <col min="15366" max="15366" width="5.3046875" customWidth="1"/>
    <col min="15367" max="15367" width="4.3046875" customWidth="1"/>
    <col min="15368" max="15368" width="5.07421875" customWidth="1"/>
    <col min="15370" max="15374" width="9" customWidth="1"/>
    <col min="15375" max="15375" width="2.07421875" customWidth="1"/>
    <col min="15377" max="15379" width="5.3046875" customWidth="1"/>
    <col min="15381" max="15384" width="4.69140625" customWidth="1"/>
    <col min="15385" max="15385" width="9" customWidth="1"/>
    <col min="15386" max="15386" width="5.69140625" customWidth="1"/>
    <col min="15387" max="15387" width="32.69140625" customWidth="1"/>
    <col min="15388" max="15388" width="0" hidden="1" customWidth="1"/>
    <col min="15617" max="15617" width="23.3046875" customWidth="1"/>
    <col min="15618" max="15618" width="2.3046875" customWidth="1"/>
    <col min="15620" max="15620" width="6.69140625" customWidth="1"/>
    <col min="15622" max="15622" width="5.3046875" customWidth="1"/>
    <col min="15623" max="15623" width="4.3046875" customWidth="1"/>
    <col min="15624" max="15624" width="5.07421875" customWidth="1"/>
    <col min="15626" max="15630" width="9" customWidth="1"/>
    <col min="15631" max="15631" width="2.07421875" customWidth="1"/>
    <col min="15633" max="15635" width="5.3046875" customWidth="1"/>
    <col min="15637" max="15640" width="4.69140625" customWidth="1"/>
    <col min="15641" max="15641" width="9" customWidth="1"/>
    <col min="15642" max="15642" width="5.69140625" customWidth="1"/>
    <col min="15643" max="15643" width="32.69140625" customWidth="1"/>
    <col min="15644" max="15644" width="0" hidden="1" customWidth="1"/>
    <col min="15873" max="15873" width="23.3046875" customWidth="1"/>
    <col min="15874" max="15874" width="2.3046875" customWidth="1"/>
    <col min="15876" max="15876" width="6.69140625" customWidth="1"/>
    <col min="15878" max="15878" width="5.3046875" customWidth="1"/>
    <col min="15879" max="15879" width="4.3046875" customWidth="1"/>
    <col min="15880" max="15880" width="5.07421875" customWidth="1"/>
    <col min="15882" max="15886" width="9" customWidth="1"/>
    <col min="15887" max="15887" width="2.07421875" customWidth="1"/>
    <col min="15889" max="15891" width="5.3046875" customWidth="1"/>
    <col min="15893" max="15896" width="4.69140625" customWidth="1"/>
    <col min="15897" max="15897" width="9" customWidth="1"/>
    <col min="15898" max="15898" width="5.69140625" customWidth="1"/>
    <col min="15899" max="15899" width="32.69140625" customWidth="1"/>
    <col min="15900" max="15900" width="0" hidden="1" customWidth="1"/>
    <col min="16129" max="16129" width="23.3046875" customWidth="1"/>
    <col min="16130" max="16130" width="2.3046875" customWidth="1"/>
    <col min="16132" max="16132" width="6.69140625" customWidth="1"/>
    <col min="16134" max="16134" width="5.3046875" customWidth="1"/>
    <col min="16135" max="16135" width="4.3046875" customWidth="1"/>
    <col min="16136" max="16136" width="5.07421875" customWidth="1"/>
    <col min="16138" max="16142" width="9" customWidth="1"/>
    <col min="16143" max="16143" width="2.07421875" customWidth="1"/>
    <col min="16145" max="16147" width="5.3046875" customWidth="1"/>
    <col min="16149" max="16152" width="4.69140625" customWidth="1"/>
    <col min="16153" max="16153" width="9" customWidth="1"/>
    <col min="16154" max="16154" width="5.69140625" customWidth="1"/>
    <col min="16155" max="16155" width="32.69140625" customWidth="1"/>
    <col min="16156" max="16156" width="0" hidden="1" customWidth="1"/>
  </cols>
  <sheetData>
    <row r="1" spans="1:29" ht="15.75" customHeight="1" thickBot="1">
      <c r="A1" s="285"/>
      <c r="B1" s="353"/>
      <c r="C1" s="356" t="s">
        <v>23</v>
      </c>
      <c r="D1" s="356"/>
      <c r="E1" s="356"/>
      <c r="F1" s="356"/>
      <c r="G1" s="356"/>
      <c r="H1" s="356"/>
      <c r="I1" s="356"/>
      <c r="J1" s="356"/>
      <c r="K1" s="356"/>
      <c r="L1" s="356"/>
      <c r="M1" s="356"/>
      <c r="N1" s="356"/>
      <c r="O1" s="357"/>
      <c r="P1" s="348" t="s">
        <v>71</v>
      </c>
      <c r="Q1" s="348"/>
      <c r="R1" s="348"/>
      <c r="S1" s="348"/>
      <c r="T1" s="348"/>
      <c r="U1" s="348"/>
      <c r="V1" s="348"/>
      <c r="W1" s="348"/>
      <c r="X1" s="348"/>
      <c r="Y1" s="348"/>
      <c r="Z1" s="348"/>
      <c r="AA1" s="349" t="s">
        <v>24</v>
      </c>
      <c r="AB1" s="7"/>
      <c r="AC1" s="7"/>
    </row>
    <row r="2" spans="1:29" ht="15.75" customHeight="1" thickBot="1">
      <c r="A2" s="286"/>
      <c r="B2" s="354"/>
      <c r="C2" s="356"/>
      <c r="D2" s="356"/>
      <c r="E2" s="356"/>
      <c r="F2" s="356"/>
      <c r="G2" s="356"/>
      <c r="H2" s="356"/>
      <c r="I2" s="356"/>
      <c r="J2" s="356"/>
      <c r="K2" s="356"/>
      <c r="L2" s="356"/>
      <c r="M2" s="356"/>
      <c r="N2" s="356"/>
      <c r="O2" s="358"/>
      <c r="P2" s="348"/>
      <c r="Q2" s="348"/>
      <c r="R2" s="348"/>
      <c r="S2" s="348"/>
      <c r="T2" s="348"/>
      <c r="U2" s="348"/>
      <c r="V2" s="348"/>
      <c r="W2" s="348"/>
      <c r="X2" s="348"/>
      <c r="Y2" s="348"/>
      <c r="Z2" s="348"/>
      <c r="AA2" s="350"/>
      <c r="AB2" s="7"/>
      <c r="AC2" s="7"/>
    </row>
    <row r="3" spans="1:29" ht="13.5" customHeight="1" thickBot="1">
      <c r="A3" s="287" t="str">
        <f>'a. Meal Counts_Cash Sales'!A3</f>
        <v>HOBOKEN BD OF ED</v>
      </c>
      <c r="B3" s="354"/>
      <c r="C3" s="360" t="s">
        <v>18</v>
      </c>
      <c r="D3" s="361" t="s">
        <v>19</v>
      </c>
      <c r="E3" s="360" t="s">
        <v>33</v>
      </c>
      <c r="F3" s="360" t="s">
        <v>34</v>
      </c>
      <c r="G3" s="361" t="s">
        <v>35</v>
      </c>
      <c r="H3" s="360" t="s">
        <v>36</v>
      </c>
      <c r="I3" s="363" t="s">
        <v>37</v>
      </c>
      <c r="J3" s="364" t="s">
        <v>38</v>
      </c>
      <c r="K3" s="364"/>
      <c r="L3" s="364"/>
      <c r="M3" s="364"/>
      <c r="N3" s="364"/>
      <c r="O3" s="358"/>
      <c r="P3" s="345" t="s">
        <v>39</v>
      </c>
      <c r="Q3" s="345"/>
      <c r="R3" s="345"/>
      <c r="S3" s="345"/>
      <c r="T3" s="345" t="s">
        <v>40</v>
      </c>
      <c r="U3" s="345"/>
      <c r="V3" s="345"/>
      <c r="W3" s="345"/>
      <c r="X3" s="345"/>
      <c r="Y3" s="346" t="s">
        <v>41</v>
      </c>
      <c r="Z3" s="352" t="s">
        <v>15</v>
      </c>
      <c r="AA3" s="350"/>
      <c r="AB3" s="7"/>
      <c r="AC3" s="7"/>
    </row>
    <row r="4" spans="1:29" ht="130.75" thickBot="1">
      <c r="A4" s="288" t="s">
        <v>25</v>
      </c>
      <c r="B4" s="354"/>
      <c r="C4" s="361"/>
      <c r="D4" s="362"/>
      <c r="E4" s="360"/>
      <c r="F4" s="360"/>
      <c r="G4" s="362"/>
      <c r="H4" s="360"/>
      <c r="I4" s="363"/>
      <c r="J4" s="284" t="s">
        <v>43</v>
      </c>
      <c r="K4" s="284" t="s">
        <v>44</v>
      </c>
      <c r="L4" s="284" t="s">
        <v>45</v>
      </c>
      <c r="M4" s="284" t="s">
        <v>46</v>
      </c>
      <c r="N4" s="284" t="s">
        <v>47</v>
      </c>
      <c r="O4" s="358"/>
      <c r="P4" s="282" t="s">
        <v>48</v>
      </c>
      <c r="Q4" s="283" t="s">
        <v>16</v>
      </c>
      <c r="R4" s="283" t="s">
        <v>49</v>
      </c>
      <c r="S4" s="283" t="s">
        <v>17</v>
      </c>
      <c r="T4" s="282" t="s">
        <v>125</v>
      </c>
      <c r="U4" s="283" t="s">
        <v>16</v>
      </c>
      <c r="V4" s="283" t="s">
        <v>50</v>
      </c>
      <c r="W4" s="283" t="s">
        <v>51</v>
      </c>
      <c r="X4" s="283" t="s">
        <v>17</v>
      </c>
      <c r="Y4" s="347"/>
      <c r="Z4" s="352"/>
      <c r="AA4" s="351"/>
      <c r="AB4" s="8"/>
      <c r="AC4" s="8"/>
    </row>
    <row r="5" spans="1:29" ht="13.5" customHeight="1" thickBot="1">
      <c r="A5" s="121" t="str">
        <f>'a. Meal Counts_Cash Sales'!A5</f>
        <v>A. J. DEMAREST</v>
      </c>
      <c r="B5" s="354"/>
      <c r="C5" s="9" t="s">
        <v>62</v>
      </c>
      <c r="D5" s="10" t="s">
        <v>339</v>
      </c>
      <c r="E5" s="9" t="s">
        <v>53</v>
      </c>
      <c r="F5" s="86">
        <v>1</v>
      </c>
      <c r="G5" s="86">
        <v>0</v>
      </c>
      <c r="H5" s="86">
        <v>30</v>
      </c>
      <c r="I5" s="87" t="s">
        <v>295</v>
      </c>
      <c r="J5" s="88">
        <v>0.375</v>
      </c>
      <c r="K5" s="88">
        <v>0.38541666666666669</v>
      </c>
      <c r="L5" s="88">
        <v>0.49652777777777773</v>
      </c>
      <c r="M5" s="88">
        <v>0.51736111111111105</v>
      </c>
      <c r="N5" s="89" t="s">
        <v>335</v>
      </c>
      <c r="O5" s="358"/>
      <c r="P5" s="11" t="s">
        <v>60</v>
      </c>
      <c r="Q5" s="11" t="s">
        <v>55</v>
      </c>
      <c r="R5" s="11" t="s">
        <v>55</v>
      </c>
      <c r="S5" s="11" t="s">
        <v>55</v>
      </c>
      <c r="T5" s="11" t="s">
        <v>292</v>
      </c>
      <c r="U5" s="11" t="s">
        <v>55</v>
      </c>
      <c r="V5" s="11" t="s">
        <v>55</v>
      </c>
      <c r="W5" s="11" t="s">
        <v>55</v>
      </c>
      <c r="X5" s="11" t="s">
        <v>55</v>
      </c>
      <c r="Y5" s="11" t="s">
        <v>61</v>
      </c>
      <c r="Z5" s="12" t="s">
        <v>55</v>
      </c>
      <c r="AA5" s="13"/>
      <c r="AC5" s="7"/>
    </row>
    <row r="6" spans="1:29" ht="13.5" customHeight="1" thickBot="1">
      <c r="A6" s="121" t="str">
        <f>'a. Meal Counts_Cash Sales'!A6</f>
        <v>HOBOKEN High School</v>
      </c>
      <c r="B6" s="354"/>
      <c r="C6" s="14" t="s">
        <v>58</v>
      </c>
      <c r="D6" s="10" t="s">
        <v>334</v>
      </c>
      <c r="E6" s="9" t="s">
        <v>59</v>
      </c>
      <c r="F6" s="15">
        <v>2</v>
      </c>
      <c r="G6" s="15">
        <v>2</v>
      </c>
      <c r="H6" s="15">
        <v>42</v>
      </c>
      <c r="I6" s="14" t="s">
        <v>294</v>
      </c>
      <c r="J6" s="88">
        <v>0.3125</v>
      </c>
      <c r="K6" s="88">
        <v>0.34375</v>
      </c>
      <c r="L6" s="88">
        <v>0.47291666666666665</v>
      </c>
      <c r="M6" s="88">
        <v>0.53125</v>
      </c>
      <c r="N6" s="89" t="s">
        <v>335</v>
      </c>
      <c r="O6" s="358"/>
      <c r="P6" s="14" t="s">
        <v>68</v>
      </c>
      <c r="Q6" s="14" t="s">
        <v>56</v>
      </c>
      <c r="R6" s="14" t="s">
        <v>56</v>
      </c>
      <c r="S6" s="14" t="s">
        <v>55</v>
      </c>
      <c r="T6" s="14" t="s">
        <v>292</v>
      </c>
      <c r="U6" s="14" t="s">
        <v>56</v>
      </c>
      <c r="V6" s="14" t="s">
        <v>56</v>
      </c>
      <c r="W6" s="14" t="s">
        <v>55</v>
      </c>
      <c r="X6" s="11" t="s">
        <v>55</v>
      </c>
      <c r="Y6" s="14" t="s">
        <v>61</v>
      </c>
      <c r="Z6" s="12" t="s">
        <v>55</v>
      </c>
      <c r="AA6" s="19"/>
      <c r="AC6" s="7"/>
    </row>
    <row r="7" spans="1:29" ht="13.5" customHeight="1" thickBot="1">
      <c r="A7" s="121" t="str">
        <f>'a. Meal Counts_Cash Sales'!A7</f>
        <v>Hoboken Middle School</v>
      </c>
      <c r="B7" s="354"/>
      <c r="C7" s="14" t="s">
        <v>64</v>
      </c>
      <c r="D7" s="10" t="s">
        <v>336</v>
      </c>
      <c r="E7" s="14" t="s">
        <v>53</v>
      </c>
      <c r="F7" s="15">
        <v>2</v>
      </c>
      <c r="G7" s="15">
        <v>1</v>
      </c>
      <c r="H7" s="15">
        <v>42</v>
      </c>
      <c r="I7" s="14" t="s">
        <v>294</v>
      </c>
      <c r="J7" s="88">
        <v>0.3125</v>
      </c>
      <c r="K7" s="88">
        <v>0.34375</v>
      </c>
      <c r="L7" s="88">
        <v>0.47291666666666665</v>
      </c>
      <c r="M7" s="88">
        <v>0.53125</v>
      </c>
      <c r="N7" s="89" t="s">
        <v>335</v>
      </c>
      <c r="O7" s="358"/>
      <c r="P7" s="14" t="s">
        <v>68</v>
      </c>
      <c r="Q7" s="14" t="s">
        <v>56</v>
      </c>
      <c r="R7" s="14" t="s">
        <v>56</v>
      </c>
      <c r="S7" s="14" t="s">
        <v>55</v>
      </c>
      <c r="T7" s="14" t="s">
        <v>292</v>
      </c>
      <c r="U7" s="14" t="s">
        <v>56</v>
      </c>
      <c r="V7" s="14" t="s">
        <v>56</v>
      </c>
      <c r="W7" s="14" t="s">
        <v>55</v>
      </c>
      <c r="X7" s="11" t="s">
        <v>56</v>
      </c>
      <c r="Y7" s="14" t="s">
        <v>61</v>
      </c>
      <c r="Z7" s="12" t="s">
        <v>55</v>
      </c>
      <c r="AA7" s="19"/>
      <c r="AB7" s="7"/>
      <c r="AC7" s="7"/>
    </row>
    <row r="8" spans="1:29" ht="13.5" customHeight="1" thickBot="1">
      <c r="A8" s="121" t="str">
        <f>'a. Meal Counts_Cash Sales'!A8</f>
        <v>JOSEPH F BRANDT NO 2</v>
      </c>
      <c r="B8" s="354"/>
      <c r="C8" s="14" t="s">
        <v>52</v>
      </c>
      <c r="D8" s="10" t="s">
        <v>337</v>
      </c>
      <c r="E8" s="14" t="s">
        <v>59</v>
      </c>
      <c r="F8" s="15">
        <v>2</v>
      </c>
      <c r="G8" s="15">
        <v>1</v>
      </c>
      <c r="H8" s="15">
        <v>42</v>
      </c>
      <c r="I8" s="14" t="s">
        <v>294</v>
      </c>
      <c r="J8" s="88">
        <v>0.3125</v>
      </c>
      <c r="K8" s="88">
        <v>0.34375</v>
      </c>
      <c r="L8" s="88">
        <v>0.47291666666666665</v>
      </c>
      <c r="M8" s="88">
        <v>0.53125</v>
      </c>
      <c r="N8" s="89" t="s">
        <v>335</v>
      </c>
      <c r="O8" s="358"/>
      <c r="P8" s="14" t="s">
        <v>60</v>
      </c>
      <c r="Q8" s="14" t="s">
        <v>56</v>
      </c>
      <c r="R8" s="14" t="s">
        <v>56</v>
      </c>
      <c r="S8" s="14" t="s">
        <v>55</v>
      </c>
      <c r="T8" s="14" t="s">
        <v>292</v>
      </c>
      <c r="U8" s="14" t="s">
        <v>56</v>
      </c>
      <c r="V8" s="14" t="s">
        <v>56</v>
      </c>
      <c r="W8" s="14" t="s">
        <v>55</v>
      </c>
      <c r="X8" s="11" t="s">
        <v>55</v>
      </c>
      <c r="Y8" s="14" t="s">
        <v>61</v>
      </c>
      <c r="Z8" s="12" t="s">
        <v>55</v>
      </c>
      <c r="AA8" s="19"/>
      <c r="AC8" s="7"/>
    </row>
    <row r="9" spans="1:29" ht="13.5" customHeight="1" thickBot="1">
      <c r="A9" s="121" t="str">
        <f>'a. Meal Counts_Cash Sales'!A9</f>
        <v>SALVATORE R CALABRO NO 4</v>
      </c>
      <c r="B9" s="354"/>
      <c r="C9" s="14" t="s">
        <v>62</v>
      </c>
      <c r="D9" s="10" t="s">
        <v>338</v>
      </c>
      <c r="E9" s="14" t="s">
        <v>53</v>
      </c>
      <c r="F9" s="15">
        <v>1</v>
      </c>
      <c r="G9" s="15">
        <v>0</v>
      </c>
      <c r="H9" s="15">
        <v>30</v>
      </c>
      <c r="I9" s="14" t="s">
        <v>295</v>
      </c>
      <c r="J9" s="88">
        <v>0.375</v>
      </c>
      <c r="K9" s="88">
        <v>0.38541666666666669</v>
      </c>
      <c r="L9" s="88">
        <v>0.49652777777777773</v>
      </c>
      <c r="M9" s="88">
        <v>0.51736111111111105</v>
      </c>
      <c r="N9" s="89" t="s">
        <v>335</v>
      </c>
      <c r="O9" s="358"/>
      <c r="P9" s="14" t="s">
        <v>68</v>
      </c>
      <c r="Q9" s="14" t="s">
        <v>55</v>
      </c>
      <c r="R9" s="14" t="s">
        <v>55</v>
      </c>
      <c r="S9" s="14" t="s">
        <v>55</v>
      </c>
      <c r="T9" s="14" t="s">
        <v>292</v>
      </c>
      <c r="U9" s="14" t="s">
        <v>55</v>
      </c>
      <c r="V9" s="14" t="s">
        <v>55</v>
      </c>
      <c r="W9" s="14" t="s">
        <v>55</v>
      </c>
      <c r="X9" s="11" t="s">
        <v>55</v>
      </c>
      <c r="Y9" s="14" t="s">
        <v>61</v>
      </c>
      <c r="Z9" s="12" t="s">
        <v>55</v>
      </c>
      <c r="AA9" s="19"/>
      <c r="AC9" s="7"/>
    </row>
    <row r="10" spans="1:29" ht="13.5" customHeight="1" thickBot="1">
      <c r="A10" s="121" t="str">
        <f>'a. Meal Counts_Cash Sales'!A10</f>
        <v>THOMAS G. CONNORS</v>
      </c>
      <c r="B10" s="354"/>
      <c r="C10" s="14" t="s">
        <v>52</v>
      </c>
      <c r="D10" s="10" t="s">
        <v>337</v>
      </c>
      <c r="E10" s="14" t="s">
        <v>59</v>
      </c>
      <c r="F10" s="15">
        <v>2</v>
      </c>
      <c r="G10" s="15">
        <v>1</v>
      </c>
      <c r="H10" s="15">
        <v>42</v>
      </c>
      <c r="I10" s="14" t="s">
        <v>294</v>
      </c>
      <c r="J10" s="88">
        <v>0.3125</v>
      </c>
      <c r="K10" s="88">
        <v>0.34375</v>
      </c>
      <c r="L10" s="88">
        <v>0.47291666666666665</v>
      </c>
      <c r="M10" s="88">
        <v>0.53125</v>
      </c>
      <c r="N10" s="89" t="s">
        <v>335</v>
      </c>
      <c r="O10" s="358"/>
      <c r="P10" s="14" t="s">
        <v>54</v>
      </c>
      <c r="Q10" s="14" t="s">
        <v>56</v>
      </c>
      <c r="R10" s="14" t="s">
        <v>56</v>
      </c>
      <c r="S10" s="14" t="s">
        <v>55</v>
      </c>
      <c r="T10" s="14" t="s">
        <v>292</v>
      </c>
      <c r="U10" s="14" t="s">
        <v>56</v>
      </c>
      <c r="V10" s="14" t="s">
        <v>56</v>
      </c>
      <c r="W10" s="14" t="s">
        <v>55</v>
      </c>
      <c r="X10" s="11" t="s">
        <v>55</v>
      </c>
      <c r="Y10" s="14" t="s">
        <v>61</v>
      </c>
      <c r="Z10" s="12" t="s">
        <v>55</v>
      </c>
      <c r="AA10" s="19"/>
      <c r="AC10" s="7"/>
    </row>
    <row r="11" spans="1:29" ht="13.5" customHeight="1" thickBot="1">
      <c r="A11" s="121" t="str">
        <f>'a. Meal Counts_Cash Sales'!A11</f>
        <v>WALLACE NO 6</v>
      </c>
      <c r="B11" s="354"/>
      <c r="C11" s="14" t="s">
        <v>52</v>
      </c>
      <c r="D11" s="10" t="s">
        <v>337</v>
      </c>
      <c r="E11" s="14" t="s">
        <v>59</v>
      </c>
      <c r="F11" s="15">
        <v>2</v>
      </c>
      <c r="G11" s="15">
        <v>2</v>
      </c>
      <c r="H11" s="15">
        <v>42</v>
      </c>
      <c r="I11" s="14" t="s">
        <v>294</v>
      </c>
      <c r="J11" s="88">
        <v>0.3125</v>
      </c>
      <c r="K11" s="88">
        <v>0.34375</v>
      </c>
      <c r="L11" s="88">
        <v>0.47291666666666665</v>
      </c>
      <c r="M11" s="88">
        <v>0.53125</v>
      </c>
      <c r="N11" s="89" t="s">
        <v>335</v>
      </c>
      <c r="O11" s="358"/>
      <c r="P11" s="14" t="s">
        <v>68</v>
      </c>
      <c r="Q11" s="14" t="s">
        <v>56</v>
      </c>
      <c r="R11" s="14" t="s">
        <v>56</v>
      </c>
      <c r="S11" s="14" t="s">
        <v>55</v>
      </c>
      <c r="T11" s="14" t="s">
        <v>292</v>
      </c>
      <c r="U11" s="14" t="s">
        <v>56</v>
      </c>
      <c r="V11" s="14" t="s">
        <v>56</v>
      </c>
      <c r="W11" s="14" t="s">
        <v>55</v>
      </c>
      <c r="X11" s="11" t="s">
        <v>55</v>
      </c>
      <c r="Y11" s="14" t="s">
        <v>61</v>
      </c>
      <c r="Z11" s="12" t="s">
        <v>55</v>
      </c>
      <c r="AA11" s="19"/>
      <c r="AC11" s="7"/>
    </row>
    <row r="12" spans="1:29" ht="13.5" customHeight="1" thickBot="1">
      <c r="A12" s="121" t="str">
        <f>'a. Meal Counts_Cash Sales'!A12</f>
        <v>HOBOKEN BOE EARLY LEARNING CTR.</v>
      </c>
      <c r="B12" s="354"/>
      <c r="C12" s="14" t="s">
        <v>62</v>
      </c>
      <c r="D12" s="10" t="s">
        <v>62</v>
      </c>
      <c r="E12" s="14" t="s">
        <v>53</v>
      </c>
      <c r="F12" s="15">
        <v>1</v>
      </c>
      <c r="G12" s="15">
        <v>0</v>
      </c>
      <c r="H12" s="15">
        <v>30</v>
      </c>
      <c r="I12" s="14" t="s">
        <v>295</v>
      </c>
      <c r="J12" s="88">
        <v>0.3125</v>
      </c>
      <c r="K12" s="88">
        <v>0.34375</v>
      </c>
      <c r="L12" s="88">
        <v>0.49652777777777773</v>
      </c>
      <c r="M12" s="88">
        <v>0.51736111111111105</v>
      </c>
      <c r="N12" s="89" t="s">
        <v>335</v>
      </c>
      <c r="O12" s="358"/>
      <c r="P12" s="14" t="s">
        <v>60</v>
      </c>
      <c r="Q12" s="14" t="s">
        <v>55</v>
      </c>
      <c r="R12" s="14" t="s">
        <v>55</v>
      </c>
      <c r="S12" s="14" t="s">
        <v>55</v>
      </c>
      <c r="T12" s="14" t="s">
        <v>292</v>
      </c>
      <c r="U12" s="14" t="s">
        <v>55</v>
      </c>
      <c r="V12" s="14" t="s">
        <v>55</v>
      </c>
      <c r="W12" s="14" t="s">
        <v>55</v>
      </c>
      <c r="X12" s="11" t="s">
        <v>55</v>
      </c>
      <c r="Y12" s="14" t="s">
        <v>61</v>
      </c>
      <c r="Z12" s="12" t="s">
        <v>55</v>
      </c>
      <c r="AA12" s="19"/>
      <c r="AC12" s="7"/>
    </row>
    <row r="13" spans="1:29" ht="13.5" customHeight="1" thickBot="1">
      <c r="A13" s="121">
        <f>'a. Meal Counts_Cash Sales'!A13</f>
        <v>0</v>
      </c>
      <c r="B13" s="354"/>
      <c r="C13" s="14"/>
      <c r="D13" s="10"/>
      <c r="E13" s="14"/>
      <c r="F13" s="15"/>
      <c r="G13" s="15"/>
      <c r="H13" s="15"/>
      <c r="I13" s="14"/>
      <c r="J13" s="88"/>
      <c r="K13" s="88"/>
      <c r="L13" s="88"/>
      <c r="M13" s="88"/>
      <c r="N13" s="89"/>
      <c r="O13" s="358"/>
      <c r="P13" s="14"/>
      <c r="Q13" s="14"/>
      <c r="R13" s="14"/>
      <c r="S13" s="14"/>
      <c r="T13" s="14"/>
      <c r="U13" s="14"/>
      <c r="V13" s="14"/>
      <c r="W13" s="14"/>
      <c r="X13" s="11"/>
      <c r="Y13" s="14"/>
      <c r="Z13" s="12"/>
      <c r="AA13" s="19"/>
      <c r="AC13" s="7"/>
    </row>
    <row r="14" spans="1:29" ht="13.5" customHeight="1" thickBot="1">
      <c r="A14" s="121">
        <f>'a. Meal Counts_Cash Sales'!A14</f>
        <v>0</v>
      </c>
      <c r="B14" s="354"/>
      <c r="C14" s="14"/>
      <c r="D14" s="10"/>
      <c r="E14" s="14"/>
      <c r="F14" s="15"/>
      <c r="G14" s="15"/>
      <c r="H14" s="15"/>
      <c r="I14" s="14"/>
      <c r="J14" s="88"/>
      <c r="K14" s="88"/>
      <c r="L14" s="88"/>
      <c r="M14" s="88"/>
      <c r="N14" s="89"/>
      <c r="O14" s="358"/>
      <c r="P14" s="14"/>
      <c r="Q14" s="14"/>
      <c r="R14" s="14"/>
      <c r="S14" s="14"/>
      <c r="T14" s="14"/>
      <c r="U14" s="14"/>
      <c r="V14" s="14"/>
      <c r="W14" s="14"/>
      <c r="X14" s="11"/>
      <c r="Y14" s="14"/>
      <c r="Z14" s="12"/>
      <c r="AA14" s="19"/>
      <c r="AB14" s="7"/>
      <c r="AC14" s="7"/>
    </row>
    <row r="15" spans="1:29" ht="13.5" customHeight="1" thickBot="1">
      <c r="A15" s="121">
        <f>'a. Meal Counts_Cash Sales'!A15</f>
        <v>0</v>
      </c>
      <c r="B15" s="354"/>
      <c r="C15" s="14"/>
      <c r="D15" s="10"/>
      <c r="E15" s="14"/>
      <c r="F15" s="15"/>
      <c r="G15" s="15"/>
      <c r="H15" s="15"/>
      <c r="I15" s="14"/>
      <c r="J15" s="88"/>
      <c r="K15" s="88"/>
      <c r="L15" s="88"/>
      <c r="M15" s="88"/>
      <c r="N15" s="89"/>
      <c r="O15" s="358"/>
      <c r="P15" s="14"/>
      <c r="Q15" s="14"/>
      <c r="R15" s="14"/>
      <c r="S15" s="14"/>
      <c r="T15" s="14"/>
      <c r="U15" s="14"/>
      <c r="V15" s="14"/>
      <c r="W15" s="14"/>
      <c r="X15" s="11"/>
      <c r="Y15" s="14"/>
      <c r="Z15" s="12"/>
      <c r="AA15" s="19"/>
      <c r="AC15" s="7"/>
    </row>
    <row r="16" spans="1:29" ht="13.5" customHeight="1">
      <c r="A16" s="121">
        <f>'a. Meal Counts_Cash Sales'!A16</f>
        <v>0</v>
      </c>
      <c r="B16" s="354"/>
      <c r="C16" s="14"/>
      <c r="D16" s="10"/>
      <c r="E16" s="14"/>
      <c r="F16" s="15"/>
      <c r="G16" s="15"/>
      <c r="H16" s="15"/>
      <c r="I16" s="14"/>
      <c r="J16" s="88"/>
      <c r="K16" s="88"/>
      <c r="L16" s="88"/>
      <c r="M16" s="88"/>
      <c r="N16" s="89"/>
      <c r="O16" s="358"/>
      <c r="P16" s="14"/>
      <c r="Q16" s="14"/>
      <c r="R16" s="14"/>
      <c r="S16" s="14"/>
      <c r="T16" s="14"/>
      <c r="U16" s="14"/>
      <c r="V16" s="14"/>
      <c r="W16" s="14"/>
      <c r="X16" s="11"/>
      <c r="Y16" s="14"/>
      <c r="Z16" s="12"/>
      <c r="AA16" s="19"/>
      <c r="AC16" s="7"/>
    </row>
    <row r="17" spans="1:29" ht="13.5" customHeight="1">
      <c r="A17" s="121">
        <f>'a. Meal Counts_Cash Sales'!A17</f>
        <v>0</v>
      </c>
      <c r="B17" s="354"/>
      <c r="C17" s="14"/>
      <c r="D17" s="10"/>
      <c r="E17" s="14"/>
      <c r="F17" s="15"/>
      <c r="G17" s="15"/>
      <c r="H17" s="15"/>
      <c r="I17" s="14"/>
      <c r="J17" s="16"/>
      <c r="K17" s="16"/>
      <c r="L17" s="16"/>
      <c r="M17" s="16"/>
      <c r="N17" s="17"/>
      <c r="O17" s="358"/>
      <c r="P17" s="14"/>
      <c r="Q17" s="14"/>
      <c r="R17" s="14"/>
      <c r="S17" s="14"/>
      <c r="T17" s="14"/>
      <c r="U17" s="14"/>
      <c r="V17" s="14"/>
      <c r="W17" s="14"/>
      <c r="X17" s="14"/>
      <c r="Y17" s="14"/>
      <c r="Z17" s="18"/>
      <c r="AA17" s="19"/>
      <c r="AC17" s="7"/>
    </row>
    <row r="18" spans="1:29" ht="13.5" customHeight="1">
      <c r="A18" s="121">
        <f>'a. Meal Counts_Cash Sales'!A18</f>
        <v>0</v>
      </c>
      <c r="B18" s="354"/>
      <c r="C18" s="14"/>
      <c r="D18" s="10"/>
      <c r="E18" s="14"/>
      <c r="F18" s="15"/>
      <c r="G18" s="15"/>
      <c r="H18" s="15"/>
      <c r="I18" s="14"/>
      <c r="J18" s="16"/>
      <c r="K18" s="16"/>
      <c r="L18" s="16"/>
      <c r="M18" s="16"/>
      <c r="N18" s="17"/>
      <c r="O18" s="358"/>
      <c r="P18" s="14"/>
      <c r="Q18" s="14"/>
      <c r="R18" s="14"/>
      <c r="S18" s="14"/>
      <c r="T18" s="14"/>
      <c r="U18" s="14"/>
      <c r="V18" s="14"/>
      <c r="W18" s="14"/>
      <c r="X18" s="14"/>
      <c r="Y18" s="14"/>
      <c r="Z18" s="18"/>
      <c r="AA18" s="19"/>
      <c r="AC18" s="7"/>
    </row>
    <row r="19" spans="1:29" ht="13.5" customHeight="1">
      <c r="A19" s="121">
        <f>'a. Meal Counts_Cash Sales'!A19</f>
        <v>0</v>
      </c>
      <c r="B19" s="354"/>
      <c r="C19" s="14"/>
      <c r="D19" s="10"/>
      <c r="E19" s="14"/>
      <c r="F19" s="15"/>
      <c r="G19" s="15"/>
      <c r="H19" s="15"/>
      <c r="I19" s="14"/>
      <c r="J19" s="16"/>
      <c r="K19" s="16"/>
      <c r="L19" s="16"/>
      <c r="M19" s="16"/>
      <c r="N19" s="17"/>
      <c r="O19" s="358"/>
      <c r="P19" s="14"/>
      <c r="Q19" s="14"/>
      <c r="R19" s="14"/>
      <c r="S19" s="14"/>
      <c r="T19" s="14"/>
      <c r="U19" s="14"/>
      <c r="V19" s="14"/>
      <c r="W19" s="14"/>
      <c r="X19" s="14"/>
      <c r="Y19" s="14"/>
      <c r="Z19" s="18"/>
      <c r="AA19" s="19"/>
      <c r="AB19" s="20"/>
      <c r="AC19" s="7"/>
    </row>
    <row r="20" spans="1:29" ht="13.5" customHeight="1">
      <c r="A20" s="121">
        <f>'a. Meal Counts_Cash Sales'!A20</f>
        <v>0</v>
      </c>
      <c r="B20" s="354"/>
      <c r="C20" s="14"/>
      <c r="D20" s="10"/>
      <c r="E20" s="14"/>
      <c r="F20" s="15"/>
      <c r="G20" s="15"/>
      <c r="H20" s="15"/>
      <c r="I20" s="14"/>
      <c r="J20" s="16"/>
      <c r="K20" s="16"/>
      <c r="L20" s="16"/>
      <c r="M20" s="16"/>
      <c r="N20" s="17"/>
      <c r="O20" s="358"/>
      <c r="P20" s="14"/>
      <c r="Q20" s="14"/>
      <c r="R20" s="14"/>
      <c r="S20" s="14"/>
      <c r="T20" s="14"/>
      <c r="U20" s="14"/>
      <c r="V20" s="14"/>
      <c r="W20" s="14"/>
      <c r="X20" s="14"/>
      <c r="Y20" s="14"/>
      <c r="Z20" s="18"/>
      <c r="AA20" s="19"/>
      <c r="AC20" s="7"/>
    </row>
    <row r="21" spans="1:29" ht="13.5" customHeight="1">
      <c r="A21" s="121">
        <f>'a. Meal Counts_Cash Sales'!A21</f>
        <v>0</v>
      </c>
      <c r="B21" s="354"/>
      <c r="C21" s="14"/>
      <c r="D21" s="10"/>
      <c r="E21" s="14"/>
      <c r="F21" s="15"/>
      <c r="G21" s="15"/>
      <c r="H21" s="15"/>
      <c r="I21" s="14"/>
      <c r="J21" s="16"/>
      <c r="K21" s="16"/>
      <c r="L21" s="16"/>
      <c r="M21" s="16"/>
      <c r="N21" s="17"/>
      <c r="O21" s="358"/>
      <c r="P21" s="14"/>
      <c r="Q21" s="14"/>
      <c r="R21" s="14"/>
      <c r="S21" s="14"/>
      <c r="T21" s="14"/>
      <c r="U21" s="14"/>
      <c r="V21" s="14"/>
      <c r="W21" s="14"/>
      <c r="X21" s="14"/>
      <c r="Y21" s="14"/>
      <c r="Z21" s="18"/>
      <c r="AA21" s="19"/>
      <c r="AC21" s="7"/>
    </row>
    <row r="22" spans="1:29" ht="13.5" customHeight="1">
      <c r="A22" s="121">
        <f>'a. Meal Counts_Cash Sales'!A22</f>
        <v>0</v>
      </c>
      <c r="B22" s="354"/>
      <c r="C22" s="14"/>
      <c r="D22" s="10"/>
      <c r="E22" s="14"/>
      <c r="F22" s="15"/>
      <c r="G22" s="15"/>
      <c r="H22" s="15"/>
      <c r="I22" s="14"/>
      <c r="J22" s="16"/>
      <c r="K22" s="16"/>
      <c r="L22" s="16"/>
      <c r="M22" s="16"/>
      <c r="N22" s="17"/>
      <c r="O22" s="358"/>
      <c r="P22" s="14"/>
      <c r="Q22" s="14"/>
      <c r="R22" s="14"/>
      <c r="S22" s="14"/>
      <c r="T22" s="14"/>
      <c r="U22" s="14"/>
      <c r="V22" s="14"/>
      <c r="W22" s="14"/>
      <c r="X22" s="14"/>
      <c r="Y22" s="14"/>
      <c r="Z22" s="18"/>
      <c r="AA22" s="19"/>
      <c r="AC22" s="7"/>
    </row>
    <row r="23" spans="1:29" ht="13.5" customHeight="1">
      <c r="A23" s="121">
        <f>'a. Meal Counts_Cash Sales'!A23</f>
        <v>0</v>
      </c>
      <c r="B23" s="354"/>
      <c r="C23" s="14"/>
      <c r="D23" s="10"/>
      <c r="E23" s="14"/>
      <c r="F23" s="15"/>
      <c r="G23" s="15"/>
      <c r="H23" s="15"/>
      <c r="I23" s="14"/>
      <c r="J23" s="16"/>
      <c r="K23" s="16"/>
      <c r="L23" s="16"/>
      <c r="M23" s="16"/>
      <c r="N23" s="17"/>
      <c r="O23" s="358"/>
      <c r="P23" s="14"/>
      <c r="Q23" s="14"/>
      <c r="R23" s="14"/>
      <c r="S23" s="14"/>
      <c r="T23" s="14"/>
      <c r="U23" s="14"/>
      <c r="V23" s="14"/>
      <c r="W23" s="14"/>
      <c r="X23" s="14"/>
      <c r="Y23" s="14"/>
      <c r="Z23" s="18"/>
      <c r="AA23" s="19"/>
      <c r="AB23" s="7"/>
      <c r="AC23" s="7"/>
    </row>
    <row r="24" spans="1:29" ht="13.5" customHeight="1">
      <c r="A24" s="121">
        <f>'a. Meal Counts_Cash Sales'!A24</f>
        <v>0</v>
      </c>
      <c r="B24" s="354"/>
      <c r="C24" s="14"/>
      <c r="D24" s="10"/>
      <c r="E24" s="14"/>
      <c r="F24" s="15"/>
      <c r="G24" s="15"/>
      <c r="H24" s="15"/>
      <c r="I24" s="14"/>
      <c r="J24" s="16"/>
      <c r="K24" s="16"/>
      <c r="L24" s="16"/>
      <c r="M24" s="16"/>
      <c r="N24" s="17"/>
      <c r="O24" s="358"/>
      <c r="P24" s="14"/>
      <c r="Q24" s="14"/>
      <c r="R24" s="14"/>
      <c r="S24" s="14"/>
      <c r="T24" s="14"/>
      <c r="U24" s="14"/>
      <c r="V24" s="14"/>
      <c r="W24" s="14"/>
      <c r="X24" s="14"/>
      <c r="Y24" s="14"/>
      <c r="Z24" s="18"/>
      <c r="AA24" s="19"/>
      <c r="AC24" s="7"/>
    </row>
    <row r="25" spans="1:29" ht="13.5" customHeight="1">
      <c r="A25" s="121">
        <f>'a. Meal Counts_Cash Sales'!A25</f>
        <v>0</v>
      </c>
      <c r="B25" s="354"/>
      <c r="C25" s="185"/>
      <c r="D25" s="10"/>
      <c r="E25" s="14"/>
      <c r="F25" s="186"/>
      <c r="G25" s="186"/>
      <c r="H25" s="186"/>
      <c r="I25" s="185"/>
      <c r="J25" s="187"/>
      <c r="K25" s="187"/>
      <c r="L25" s="187"/>
      <c r="M25" s="187"/>
      <c r="N25" s="188"/>
      <c r="O25" s="358"/>
      <c r="P25" s="185"/>
      <c r="Q25" s="185"/>
      <c r="R25" s="185"/>
      <c r="S25" s="185"/>
      <c r="T25" s="185"/>
      <c r="U25" s="185"/>
      <c r="V25" s="185"/>
      <c r="W25" s="185"/>
      <c r="X25" s="185"/>
      <c r="Y25" s="185"/>
      <c r="Z25" s="189"/>
      <c r="AA25" s="26"/>
      <c r="AB25" s="7"/>
      <c r="AC25" s="7"/>
    </row>
    <row r="26" spans="1:29" ht="13.5" customHeight="1">
      <c r="A26" s="121">
        <f>'a. Meal Counts_Cash Sales'!A26</f>
        <v>0</v>
      </c>
      <c r="B26" s="354"/>
      <c r="C26" s="185"/>
      <c r="D26" s="10"/>
      <c r="E26" s="14"/>
      <c r="F26" s="186"/>
      <c r="G26" s="186"/>
      <c r="H26" s="186"/>
      <c r="I26" s="185"/>
      <c r="J26" s="187"/>
      <c r="K26" s="187"/>
      <c r="L26" s="187"/>
      <c r="M26" s="187"/>
      <c r="N26" s="188"/>
      <c r="O26" s="358"/>
      <c r="P26" s="185"/>
      <c r="Q26" s="185"/>
      <c r="R26" s="185"/>
      <c r="S26" s="185"/>
      <c r="T26" s="185"/>
      <c r="U26" s="185"/>
      <c r="V26" s="185"/>
      <c r="W26" s="185"/>
      <c r="X26" s="185"/>
      <c r="Y26" s="185"/>
      <c r="Z26" s="189"/>
      <c r="AA26" s="26"/>
      <c r="AB26" s="7"/>
      <c r="AC26" s="7"/>
    </row>
    <row r="27" spans="1:29" ht="13.5" customHeight="1">
      <c r="A27" s="121">
        <f>'a. Meal Counts_Cash Sales'!A27</f>
        <v>0</v>
      </c>
      <c r="B27" s="354"/>
      <c r="C27" s="185"/>
      <c r="D27" s="10"/>
      <c r="E27" s="14"/>
      <c r="F27" s="186"/>
      <c r="G27" s="186"/>
      <c r="H27" s="186"/>
      <c r="I27" s="185"/>
      <c r="J27" s="187"/>
      <c r="K27" s="187"/>
      <c r="L27" s="187"/>
      <c r="M27" s="187"/>
      <c r="N27" s="188"/>
      <c r="O27" s="358"/>
      <c r="P27" s="185"/>
      <c r="Q27" s="185"/>
      <c r="R27" s="185"/>
      <c r="S27" s="185"/>
      <c r="T27" s="185"/>
      <c r="U27" s="185"/>
      <c r="V27" s="185"/>
      <c r="W27" s="185"/>
      <c r="X27" s="185"/>
      <c r="Y27" s="185"/>
      <c r="Z27" s="189"/>
      <c r="AA27" s="26"/>
      <c r="AB27" s="7"/>
      <c r="AC27" s="7"/>
    </row>
    <row r="28" spans="1:29" ht="13.5" customHeight="1" thickBot="1">
      <c r="A28" s="121">
        <f>'a. Meal Counts_Cash Sales'!A28</f>
        <v>0</v>
      </c>
      <c r="B28" s="354"/>
      <c r="C28" s="21"/>
      <c r="D28" s="10"/>
      <c r="E28" s="14"/>
      <c r="F28" s="22"/>
      <c r="G28" s="22"/>
      <c r="H28" s="22"/>
      <c r="I28" s="21"/>
      <c r="J28" s="23"/>
      <c r="K28" s="23"/>
      <c r="L28" s="23"/>
      <c r="M28" s="23"/>
      <c r="N28" s="24"/>
      <c r="O28" s="358"/>
      <c r="P28" s="21"/>
      <c r="Q28" s="21"/>
      <c r="R28" s="21"/>
      <c r="S28" s="21"/>
      <c r="T28" s="21"/>
      <c r="U28" s="21"/>
      <c r="V28" s="21"/>
      <c r="W28" s="21"/>
      <c r="X28" s="21"/>
      <c r="Y28" s="21"/>
      <c r="Z28" s="25"/>
      <c r="AA28" s="26"/>
      <c r="AC28" s="7"/>
    </row>
    <row r="29" spans="1:29" ht="13.5" customHeight="1" thickBot="1">
      <c r="A29" s="27" t="s">
        <v>14</v>
      </c>
      <c r="B29" s="355"/>
      <c r="C29" s="28"/>
      <c r="D29" s="28"/>
      <c r="E29" s="28"/>
      <c r="F29" s="28"/>
      <c r="G29" s="28"/>
      <c r="H29" s="28"/>
      <c r="I29" s="28"/>
      <c r="J29" s="28"/>
      <c r="K29" s="28"/>
      <c r="L29" s="28"/>
      <c r="M29" s="28"/>
      <c r="N29" s="28"/>
      <c r="O29" s="359"/>
      <c r="P29" s="28"/>
      <c r="Q29" s="28"/>
      <c r="R29" s="28"/>
      <c r="S29" s="28"/>
      <c r="T29" s="28"/>
      <c r="U29" s="28"/>
      <c r="V29" s="28"/>
      <c r="W29" s="28"/>
      <c r="X29" s="28"/>
      <c r="Y29" s="28"/>
      <c r="Z29" s="29"/>
      <c r="AA29" s="30"/>
      <c r="AC29" s="20"/>
    </row>
    <row r="30" spans="1:29" ht="15">
      <c r="A30" s="31"/>
      <c r="B30" s="33"/>
      <c r="C30" s="32"/>
      <c r="D30" s="32"/>
      <c r="E30" s="32"/>
      <c r="F30" s="32"/>
      <c r="G30" s="32"/>
      <c r="H30" s="32"/>
      <c r="I30" s="32"/>
      <c r="J30" s="32"/>
      <c r="K30" s="32"/>
      <c r="L30" s="32"/>
      <c r="M30" s="32"/>
      <c r="N30" s="32"/>
      <c r="O30" s="32"/>
      <c r="P30" s="32"/>
      <c r="Q30" s="32"/>
      <c r="R30" s="32"/>
      <c r="S30" s="32"/>
      <c r="T30" s="32"/>
      <c r="U30" s="32"/>
      <c r="V30" s="32"/>
      <c r="W30" s="32"/>
      <c r="X30" s="32"/>
      <c r="Y30" s="32"/>
      <c r="Z30" s="32"/>
      <c r="AA30" s="7"/>
      <c r="AC30" s="7"/>
    </row>
    <row r="31" spans="1:29">
      <c r="A31" s="7"/>
      <c r="B31" s="7"/>
      <c r="C31" s="7"/>
      <c r="D31" s="7"/>
      <c r="E31" s="7"/>
      <c r="F31" s="7"/>
      <c r="G31" s="7"/>
      <c r="H31" s="7"/>
      <c r="I31" s="7"/>
      <c r="J31" s="7"/>
      <c r="K31" s="7"/>
      <c r="L31" s="7"/>
      <c r="M31" s="7"/>
      <c r="N31" s="7"/>
      <c r="O31" s="7"/>
      <c r="P31" s="7"/>
      <c r="Q31" s="7"/>
      <c r="R31" s="7"/>
      <c r="S31" s="7"/>
      <c r="T31" s="7"/>
      <c r="U31" s="7"/>
      <c r="V31" s="7"/>
      <c r="W31" s="7"/>
      <c r="X31" s="7"/>
      <c r="Y31" s="7"/>
      <c r="Z31" s="7"/>
      <c r="AA31" s="7"/>
      <c r="AC31" s="7"/>
    </row>
    <row r="32" spans="1:29">
      <c r="A32" s="7"/>
      <c r="B32" s="7"/>
      <c r="C32" s="7"/>
      <c r="D32" s="7"/>
      <c r="E32" s="7"/>
      <c r="F32" s="7"/>
      <c r="G32" s="7"/>
      <c r="H32" s="7"/>
      <c r="I32" s="7"/>
      <c r="J32" s="7"/>
      <c r="K32" s="7"/>
      <c r="L32" s="7"/>
      <c r="M32" s="7"/>
      <c r="N32" s="7"/>
      <c r="O32" s="7"/>
      <c r="P32" s="7"/>
      <c r="Q32" s="7"/>
      <c r="R32" s="7"/>
      <c r="S32" s="7"/>
      <c r="T32" s="7"/>
      <c r="U32" s="7"/>
      <c r="V32" s="7"/>
      <c r="W32" s="7"/>
      <c r="X32" s="7"/>
      <c r="Y32" s="7"/>
      <c r="Z32" s="7"/>
      <c r="AA32" s="7"/>
      <c r="AC32" s="7"/>
    </row>
    <row r="33" spans="1:29">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1:29">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1:29">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spans="1:29">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spans="1:29">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60" spans="28:28">
      <c r="AB60" s="7" t="s">
        <v>56</v>
      </c>
    </row>
    <row r="61" spans="28:28">
      <c r="AB61" s="7" t="s">
        <v>55</v>
      </c>
    </row>
    <row r="63" spans="28:28">
      <c r="AB63" s="256" t="s">
        <v>62</v>
      </c>
    </row>
    <row r="64" spans="28:28">
      <c r="AB64" s="256" t="s">
        <v>63</v>
      </c>
    </row>
    <row r="65" spans="28:28">
      <c r="AB65" s="256" t="s">
        <v>52</v>
      </c>
    </row>
    <row r="66" spans="28:28">
      <c r="AB66" s="256" t="s">
        <v>64</v>
      </c>
    </row>
    <row r="67" spans="28:28">
      <c r="AB67" s="256" t="s">
        <v>58</v>
      </c>
    </row>
    <row r="68" spans="28:28">
      <c r="AB68" s="256" t="s">
        <v>65</v>
      </c>
    </row>
    <row r="70" spans="28:28" ht="12.9">
      <c r="AB70" s="257" t="s">
        <v>59</v>
      </c>
    </row>
    <row r="71" spans="28:28" ht="12.9">
      <c r="AB71" s="257" t="s">
        <v>66</v>
      </c>
    </row>
    <row r="72" spans="28:28" ht="12.9">
      <c r="AB72" s="257" t="s">
        <v>53</v>
      </c>
    </row>
    <row r="73" spans="28:28" ht="12.9">
      <c r="AB73" s="257" t="s">
        <v>67</v>
      </c>
    </row>
    <row r="75" spans="28:28">
      <c r="AB75" s="7" t="s">
        <v>60</v>
      </c>
    </row>
    <row r="76" spans="28:28">
      <c r="AB76" s="7" t="s">
        <v>68</v>
      </c>
    </row>
    <row r="77" spans="28:28">
      <c r="AB77" s="7" t="s">
        <v>54</v>
      </c>
    </row>
    <row r="79" spans="28:28">
      <c r="AB79" s="85" t="s">
        <v>292</v>
      </c>
    </row>
    <row r="80" spans="28:28">
      <c r="AB80" s="85" t="s">
        <v>293</v>
      </c>
    </row>
    <row r="81" spans="28:28" ht="12.9">
      <c r="AB81" s="257" t="s">
        <v>126</v>
      </c>
    </row>
    <row r="83" spans="28:28">
      <c r="AB83" s="7" t="s">
        <v>57</v>
      </c>
    </row>
    <row r="84" spans="28:28">
      <c r="AB84" s="7" t="s">
        <v>69</v>
      </c>
    </row>
    <row r="85" spans="28:28">
      <c r="AB85" s="7" t="s">
        <v>61</v>
      </c>
    </row>
    <row r="88" spans="28:28">
      <c r="AB88" s="258" t="s">
        <v>294</v>
      </c>
    </row>
    <row r="89" spans="28:28">
      <c r="AB89" s="258" t="s">
        <v>295</v>
      </c>
    </row>
  </sheetData>
  <sheetProtection formatColumns="0"/>
  <mergeCells count="17">
    <mergeCell ref="B1:B29"/>
    <mergeCell ref="C1:N2"/>
    <mergeCell ref="O1:O29"/>
    <mergeCell ref="C3:C4"/>
    <mergeCell ref="D3:D4"/>
    <mergeCell ref="E3:E4"/>
    <mergeCell ref="F3:F4"/>
    <mergeCell ref="G3:G4"/>
    <mergeCell ref="H3:H4"/>
    <mergeCell ref="I3:I4"/>
    <mergeCell ref="J3:N3"/>
    <mergeCell ref="P3:S3"/>
    <mergeCell ref="T3:X3"/>
    <mergeCell ref="Y3:Y4"/>
    <mergeCell ref="P1:Z2"/>
    <mergeCell ref="AA1:AA4"/>
    <mergeCell ref="Z3:Z4"/>
  </mergeCells>
  <dataValidations disablePrompts="1" count="9">
    <dataValidation type="list" allowBlank="1" showInputMessage="1" showErrorMessage="1" sqref="I65544:I65564 JE65544:JE65564 TA65544:TA65564 ACW65544:ACW65564 AMS65544:AMS65564 AWO65544:AWO65564 BGK65544:BGK65564 BQG65544:BQG65564 CAC65544:CAC65564 CJY65544:CJY65564 CTU65544:CTU65564 DDQ65544:DDQ65564 DNM65544:DNM65564 DXI65544:DXI65564 EHE65544:EHE65564 ERA65544:ERA65564 FAW65544:FAW65564 FKS65544:FKS65564 FUO65544:FUO65564 GEK65544:GEK65564 GOG65544:GOG65564 GYC65544:GYC65564 HHY65544:HHY65564 HRU65544:HRU65564 IBQ65544:IBQ65564 ILM65544:ILM65564 IVI65544:IVI65564 JFE65544:JFE65564 JPA65544:JPA65564 JYW65544:JYW65564 KIS65544:KIS65564 KSO65544:KSO65564 LCK65544:LCK65564 LMG65544:LMG65564 LWC65544:LWC65564 MFY65544:MFY65564 MPU65544:MPU65564 MZQ65544:MZQ65564 NJM65544:NJM65564 NTI65544:NTI65564 ODE65544:ODE65564 ONA65544:ONA65564 OWW65544:OWW65564 PGS65544:PGS65564 PQO65544:PQO65564 QAK65544:QAK65564 QKG65544:QKG65564 QUC65544:QUC65564 RDY65544:RDY65564 RNU65544:RNU65564 RXQ65544:RXQ65564 SHM65544:SHM65564 SRI65544:SRI65564 TBE65544:TBE65564 TLA65544:TLA65564 TUW65544:TUW65564 UES65544:UES65564 UOO65544:UOO65564 UYK65544:UYK65564 VIG65544:VIG65564 VSC65544:VSC65564 WBY65544:WBY65564 WLU65544:WLU65564 WVQ65544:WVQ65564 I131080:I131100 JE131080:JE131100 TA131080:TA131100 ACW131080:ACW131100 AMS131080:AMS131100 AWO131080:AWO131100 BGK131080:BGK131100 BQG131080:BQG131100 CAC131080:CAC131100 CJY131080:CJY131100 CTU131080:CTU131100 DDQ131080:DDQ131100 DNM131080:DNM131100 DXI131080:DXI131100 EHE131080:EHE131100 ERA131080:ERA131100 FAW131080:FAW131100 FKS131080:FKS131100 FUO131080:FUO131100 GEK131080:GEK131100 GOG131080:GOG131100 GYC131080:GYC131100 HHY131080:HHY131100 HRU131080:HRU131100 IBQ131080:IBQ131100 ILM131080:ILM131100 IVI131080:IVI131100 JFE131080:JFE131100 JPA131080:JPA131100 JYW131080:JYW131100 KIS131080:KIS131100 KSO131080:KSO131100 LCK131080:LCK131100 LMG131080:LMG131100 LWC131080:LWC131100 MFY131080:MFY131100 MPU131080:MPU131100 MZQ131080:MZQ131100 NJM131080:NJM131100 NTI131080:NTI131100 ODE131080:ODE131100 ONA131080:ONA131100 OWW131080:OWW131100 PGS131080:PGS131100 PQO131080:PQO131100 QAK131080:QAK131100 QKG131080:QKG131100 QUC131080:QUC131100 RDY131080:RDY131100 RNU131080:RNU131100 RXQ131080:RXQ131100 SHM131080:SHM131100 SRI131080:SRI131100 TBE131080:TBE131100 TLA131080:TLA131100 TUW131080:TUW131100 UES131080:UES131100 UOO131080:UOO131100 UYK131080:UYK131100 VIG131080:VIG131100 VSC131080:VSC131100 WBY131080:WBY131100 WLU131080:WLU131100 WVQ131080:WVQ131100 I196616:I196636 JE196616:JE196636 TA196616:TA196636 ACW196616:ACW196636 AMS196616:AMS196636 AWO196616:AWO196636 BGK196616:BGK196636 BQG196616:BQG196636 CAC196616:CAC196636 CJY196616:CJY196636 CTU196616:CTU196636 DDQ196616:DDQ196636 DNM196616:DNM196636 DXI196616:DXI196636 EHE196616:EHE196636 ERA196616:ERA196636 FAW196616:FAW196636 FKS196616:FKS196636 FUO196616:FUO196636 GEK196616:GEK196636 GOG196616:GOG196636 GYC196616:GYC196636 HHY196616:HHY196636 HRU196616:HRU196636 IBQ196616:IBQ196636 ILM196616:ILM196636 IVI196616:IVI196636 JFE196616:JFE196636 JPA196616:JPA196636 JYW196616:JYW196636 KIS196616:KIS196636 KSO196616:KSO196636 LCK196616:LCK196636 LMG196616:LMG196636 LWC196616:LWC196636 MFY196616:MFY196636 MPU196616:MPU196636 MZQ196616:MZQ196636 NJM196616:NJM196636 NTI196616:NTI196636 ODE196616:ODE196636 ONA196616:ONA196636 OWW196616:OWW196636 PGS196616:PGS196636 PQO196616:PQO196636 QAK196616:QAK196636 QKG196616:QKG196636 QUC196616:QUC196636 RDY196616:RDY196636 RNU196616:RNU196636 RXQ196616:RXQ196636 SHM196616:SHM196636 SRI196616:SRI196636 TBE196616:TBE196636 TLA196616:TLA196636 TUW196616:TUW196636 UES196616:UES196636 UOO196616:UOO196636 UYK196616:UYK196636 VIG196616:VIG196636 VSC196616:VSC196636 WBY196616:WBY196636 WLU196616:WLU196636 WVQ196616:WVQ196636 I262152:I262172 JE262152:JE262172 TA262152:TA262172 ACW262152:ACW262172 AMS262152:AMS262172 AWO262152:AWO262172 BGK262152:BGK262172 BQG262152:BQG262172 CAC262152:CAC262172 CJY262152:CJY262172 CTU262152:CTU262172 DDQ262152:DDQ262172 DNM262152:DNM262172 DXI262152:DXI262172 EHE262152:EHE262172 ERA262152:ERA262172 FAW262152:FAW262172 FKS262152:FKS262172 FUO262152:FUO262172 GEK262152:GEK262172 GOG262152:GOG262172 GYC262152:GYC262172 HHY262152:HHY262172 HRU262152:HRU262172 IBQ262152:IBQ262172 ILM262152:ILM262172 IVI262152:IVI262172 JFE262152:JFE262172 JPA262152:JPA262172 JYW262152:JYW262172 KIS262152:KIS262172 KSO262152:KSO262172 LCK262152:LCK262172 LMG262152:LMG262172 LWC262152:LWC262172 MFY262152:MFY262172 MPU262152:MPU262172 MZQ262152:MZQ262172 NJM262152:NJM262172 NTI262152:NTI262172 ODE262152:ODE262172 ONA262152:ONA262172 OWW262152:OWW262172 PGS262152:PGS262172 PQO262152:PQO262172 QAK262152:QAK262172 QKG262152:QKG262172 QUC262152:QUC262172 RDY262152:RDY262172 RNU262152:RNU262172 RXQ262152:RXQ262172 SHM262152:SHM262172 SRI262152:SRI262172 TBE262152:TBE262172 TLA262152:TLA262172 TUW262152:TUW262172 UES262152:UES262172 UOO262152:UOO262172 UYK262152:UYK262172 VIG262152:VIG262172 VSC262152:VSC262172 WBY262152:WBY262172 WLU262152:WLU262172 WVQ262152:WVQ262172 I327688:I327708 JE327688:JE327708 TA327688:TA327708 ACW327688:ACW327708 AMS327688:AMS327708 AWO327688:AWO327708 BGK327688:BGK327708 BQG327688:BQG327708 CAC327688:CAC327708 CJY327688:CJY327708 CTU327688:CTU327708 DDQ327688:DDQ327708 DNM327688:DNM327708 DXI327688:DXI327708 EHE327688:EHE327708 ERA327688:ERA327708 FAW327688:FAW327708 FKS327688:FKS327708 FUO327688:FUO327708 GEK327688:GEK327708 GOG327688:GOG327708 GYC327688:GYC327708 HHY327688:HHY327708 HRU327688:HRU327708 IBQ327688:IBQ327708 ILM327688:ILM327708 IVI327688:IVI327708 JFE327688:JFE327708 JPA327688:JPA327708 JYW327688:JYW327708 KIS327688:KIS327708 KSO327688:KSO327708 LCK327688:LCK327708 LMG327688:LMG327708 LWC327688:LWC327708 MFY327688:MFY327708 MPU327688:MPU327708 MZQ327688:MZQ327708 NJM327688:NJM327708 NTI327688:NTI327708 ODE327688:ODE327708 ONA327688:ONA327708 OWW327688:OWW327708 PGS327688:PGS327708 PQO327688:PQO327708 QAK327688:QAK327708 QKG327688:QKG327708 QUC327688:QUC327708 RDY327688:RDY327708 RNU327688:RNU327708 RXQ327688:RXQ327708 SHM327688:SHM327708 SRI327688:SRI327708 TBE327688:TBE327708 TLA327688:TLA327708 TUW327688:TUW327708 UES327688:UES327708 UOO327688:UOO327708 UYK327688:UYK327708 VIG327688:VIG327708 VSC327688:VSC327708 WBY327688:WBY327708 WLU327688:WLU327708 WVQ327688:WVQ327708 I393224:I393244 JE393224:JE393244 TA393224:TA393244 ACW393224:ACW393244 AMS393224:AMS393244 AWO393224:AWO393244 BGK393224:BGK393244 BQG393224:BQG393244 CAC393224:CAC393244 CJY393224:CJY393244 CTU393224:CTU393244 DDQ393224:DDQ393244 DNM393224:DNM393244 DXI393224:DXI393244 EHE393224:EHE393244 ERA393224:ERA393244 FAW393224:FAW393244 FKS393224:FKS393244 FUO393224:FUO393244 GEK393224:GEK393244 GOG393224:GOG393244 GYC393224:GYC393244 HHY393224:HHY393244 HRU393224:HRU393244 IBQ393224:IBQ393244 ILM393224:ILM393244 IVI393224:IVI393244 JFE393224:JFE393244 JPA393224:JPA393244 JYW393224:JYW393244 KIS393224:KIS393244 KSO393224:KSO393244 LCK393224:LCK393244 LMG393224:LMG393244 LWC393224:LWC393244 MFY393224:MFY393244 MPU393224:MPU393244 MZQ393224:MZQ393244 NJM393224:NJM393244 NTI393224:NTI393244 ODE393224:ODE393244 ONA393224:ONA393244 OWW393224:OWW393244 PGS393224:PGS393244 PQO393224:PQO393244 QAK393224:QAK393244 QKG393224:QKG393244 QUC393224:QUC393244 RDY393224:RDY393244 RNU393224:RNU393244 RXQ393224:RXQ393244 SHM393224:SHM393244 SRI393224:SRI393244 TBE393224:TBE393244 TLA393224:TLA393244 TUW393224:TUW393244 UES393224:UES393244 UOO393224:UOO393244 UYK393224:UYK393244 VIG393224:VIG393244 VSC393224:VSC393244 WBY393224:WBY393244 WLU393224:WLU393244 WVQ393224:WVQ393244 I458760:I458780 JE458760:JE458780 TA458760:TA458780 ACW458760:ACW458780 AMS458760:AMS458780 AWO458760:AWO458780 BGK458760:BGK458780 BQG458760:BQG458780 CAC458760:CAC458780 CJY458760:CJY458780 CTU458760:CTU458780 DDQ458760:DDQ458780 DNM458760:DNM458780 DXI458760:DXI458780 EHE458760:EHE458780 ERA458760:ERA458780 FAW458760:FAW458780 FKS458760:FKS458780 FUO458760:FUO458780 GEK458760:GEK458780 GOG458760:GOG458780 GYC458760:GYC458780 HHY458760:HHY458780 HRU458760:HRU458780 IBQ458760:IBQ458780 ILM458760:ILM458780 IVI458760:IVI458780 JFE458760:JFE458780 JPA458760:JPA458780 JYW458760:JYW458780 KIS458760:KIS458780 KSO458760:KSO458780 LCK458760:LCK458780 LMG458760:LMG458780 LWC458760:LWC458780 MFY458760:MFY458780 MPU458760:MPU458780 MZQ458760:MZQ458780 NJM458760:NJM458780 NTI458760:NTI458780 ODE458760:ODE458780 ONA458760:ONA458780 OWW458760:OWW458780 PGS458760:PGS458780 PQO458760:PQO458780 QAK458760:QAK458780 QKG458760:QKG458780 QUC458760:QUC458780 RDY458760:RDY458780 RNU458760:RNU458780 RXQ458760:RXQ458780 SHM458760:SHM458780 SRI458760:SRI458780 TBE458760:TBE458780 TLA458760:TLA458780 TUW458760:TUW458780 UES458760:UES458780 UOO458760:UOO458780 UYK458760:UYK458780 VIG458760:VIG458780 VSC458760:VSC458780 WBY458760:WBY458780 WLU458760:WLU458780 WVQ458760:WVQ458780 I524296:I524316 JE524296:JE524316 TA524296:TA524316 ACW524296:ACW524316 AMS524296:AMS524316 AWO524296:AWO524316 BGK524296:BGK524316 BQG524296:BQG524316 CAC524296:CAC524316 CJY524296:CJY524316 CTU524296:CTU524316 DDQ524296:DDQ524316 DNM524296:DNM524316 DXI524296:DXI524316 EHE524296:EHE524316 ERA524296:ERA524316 FAW524296:FAW524316 FKS524296:FKS524316 FUO524296:FUO524316 GEK524296:GEK524316 GOG524296:GOG524316 GYC524296:GYC524316 HHY524296:HHY524316 HRU524296:HRU524316 IBQ524296:IBQ524316 ILM524296:ILM524316 IVI524296:IVI524316 JFE524296:JFE524316 JPA524296:JPA524316 JYW524296:JYW524316 KIS524296:KIS524316 KSO524296:KSO524316 LCK524296:LCK524316 LMG524296:LMG524316 LWC524296:LWC524316 MFY524296:MFY524316 MPU524296:MPU524316 MZQ524296:MZQ524316 NJM524296:NJM524316 NTI524296:NTI524316 ODE524296:ODE524316 ONA524296:ONA524316 OWW524296:OWW524316 PGS524296:PGS524316 PQO524296:PQO524316 QAK524296:QAK524316 QKG524296:QKG524316 QUC524296:QUC524316 RDY524296:RDY524316 RNU524296:RNU524316 RXQ524296:RXQ524316 SHM524296:SHM524316 SRI524296:SRI524316 TBE524296:TBE524316 TLA524296:TLA524316 TUW524296:TUW524316 UES524296:UES524316 UOO524296:UOO524316 UYK524296:UYK524316 VIG524296:VIG524316 VSC524296:VSC524316 WBY524296:WBY524316 WLU524296:WLU524316 WVQ524296:WVQ524316 I589832:I589852 JE589832:JE589852 TA589832:TA589852 ACW589832:ACW589852 AMS589832:AMS589852 AWO589832:AWO589852 BGK589832:BGK589852 BQG589832:BQG589852 CAC589832:CAC589852 CJY589832:CJY589852 CTU589832:CTU589852 DDQ589832:DDQ589852 DNM589832:DNM589852 DXI589832:DXI589852 EHE589832:EHE589852 ERA589832:ERA589852 FAW589832:FAW589852 FKS589832:FKS589852 FUO589832:FUO589852 GEK589832:GEK589852 GOG589832:GOG589852 GYC589832:GYC589852 HHY589832:HHY589852 HRU589832:HRU589852 IBQ589832:IBQ589852 ILM589832:ILM589852 IVI589832:IVI589852 JFE589832:JFE589852 JPA589832:JPA589852 JYW589832:JYW589852 KIS589832:KIS589852 KSO589832:KSO589852 LCK589832:LCK589852 LMG589832:LMG589852 LWC589832:LWC589852 MFY589832:MFY589852 MPU589832:MPU589852 MZQ589832:MZQ589852 NJM589832:NJM589852 NTI589832:NTI589852 ODE589832:ODE589852 ONA589832:ONA589852 OWW589832:OWW589852 PGS589832:PGS589852 PQO589832:PQO589852 QAK589832:QAK589852 QKG589832:QKG589852 QUC589832:QUC589852 RDY589832:RDY589852 RNU589832:RNU589852 RXQ589832:RXQ589852 SHM589832:SHM589852 SRI589832:SRI589852 TBE589832:TBE589852 TLA589832:TLA589852 TUW589832:TUW589852 UES589832:UES589852 UOO589832:UOO589852 UYK589832:UYK589852 VIG589832:VIG589852 VSC589832:VSC589852 WBY589832:WBY589852 WLU589832:WLU589852 WVQ589832:WVQ589852 I655368:I655388 JE655368:JE655388 TA655368:TA655388 ACW655368:ACW655388 AMS655368:AMS655388 AWO655368:AWO655388 BGK655368:BGK655388 BQG655368:BQG655388 CAC655368:CAC655388 CJY655368:CJY655388 CTU655368:CTU655388 DDQ655368:DDQ655388 DNM655368:DNM655388 DXI655368:DXI655388 EHE655368:EHE655388 ERA655368:ERA655388 FAW655368:FAW655388 FKS655368:FKS655388 FUO655368:FUO655388 GEK655368:GEK655388 GOG655368:GOG655388 GYC655368:GYC655388 HHY655368:HHY655388 HRU655368:HRU655388 IBQ655368:IBQ655388 ILM655368:ILM655388 IVI655368:IVI655388 JFE655368:JFE655388 JPA655368:JPA655388 JYW655368:JYW655388 KIS655368:KIS655388 KSO655368:KSO655388 LCK655368:LCK655388 LMG655368:LMG655388 LWC655368:LWC655388 MFY655368:MFY655388 MPU655368:MPU655388 MZQ655368:MZQ655388 NJM655368:NJM655388 NTI655368:NTI655388 ODE655368:ODE655388 ONA655368:ONA655388 OWW655368:OWW655388 PGS655368:PGS655388 PQO655368:PQO655388 QAK655368:QAK655388 QKG655368:QKG655388 QUC655368:QUC655388 RDY655368:RDY655388 RNU655368:RNU655388 RXQ655368:RXQ655388 SHM655368:SHM655388 SRI655368:SRI655388 TBE655368:TBE655388 TLA655368:TLA655388 TUW655368:TUW655388 UES655368:UES655388 UOO655368:UOO655388 UYK655368:UYK655388 VIG655368:VIG655388 VSC655368:VSC655388 WBY655368:WBY655388 WLU655368:WLU655388 WVQ655368:WVQ655388 I720904:I720924 JE720904:JE720924 TA720904:TA720924 ACW720904:ACW720924 AMS720904:AMS720924 AWO720904:AWO720924 BGK720904:BGK720924 BQG720904:BQG720924 CAC720904:CAC720924 CJY720904:CJY720924 CTU720904:CTU720924 DDQ720904:DDQ720924 DNM720904:DNM720924 DXI720904:DXI720924 EHE720904:EHE720924 ERA720904:ERA720924 FAW720904:FAW720924 FKS720904:FKS720924 FUO720904:FUO720924 GEK720904:GEK720924 GOG720904:GOG720924 GYC720904:GYC720924 HHY720904:HHY720924 HRU720904:HRU720924 IBQ720904:IBQ720924 ILM720904:ILM720924 IVI720904:IVI720924 JFE720904:JFE720924 JPA720904:JPA720924 JYW720904:JYW720924 KIS720904:KIS720924 KSO720904:KSO720924 LCK720904:LCK720924 LMG720904:LMG720924 LWC720904:LWC720924 MFY720904:MFY720924 MPU720904:MPU720924 MZQ720904:MZQ720924 NJM720904:NJM720924 NTI720904:NTI720924 ODE720904:ODE720924 ONA720904:ONA720924 OWW720904:OWW720924 PGS720904:PGS720924 PQO720904:PQO720924 QAK720904:QAK720924 QKG720904:QKG720924 QUC720904:QUC720924 RDY720904:RDY720924 RNU720904:RNU720924 RXQ720904:RXQ720924 SHM720904:SHM720924 SRI720904:SRI720924 TBE720904:TBE720924 TLA720904:TLA720924 TUW720904:TUW720924 UES720904:UES720924 UOO720904:UOO720924 UYK720904:UYK720924 VIG720904:VIG720924 VSC720904:VSC720924 WBY720904:WBY720924 WLU720904:WLU720924 WVQ720904:WVQ720924 I786440:I786460 JE786440:JE786460 TA786440:TA786460 ACW786440:ACW786460 AMS786440:AMS786460 AWO786440:AWO786460 BGK786440:BGK786460 BQG786440:BQG786460 CAC786440:CAC786460 CJY786440:CJY786460 CTU786440:CTU786460 DDQ786440:DDQ786460 DNM786440:DNM786460 DXI786440:DXI786460 EHE786440:EHE786460 ERA786440:ERA786460 FAW786440:FAW786460 FKS786440:FKS786460 FUO786440:FUO786460 GEK786440:GEK786460 GOG786440:GOG786460 GYC786440:GYC786460 HHY786440:HHY786460 HRU786440:HRU786460 IBQ786440:IBQ786460 ILM786440:ILM786460 IVI786440:IVI786460 JFE786440:JFE786460 JPA786440:JPA786460 JYW786440:JYW786460 KIS786440:KIS786460 KSO786440:KSO786460 LCK786440:LCK786460 LMG786440:LMG786460 LWC786440:LWC786460 MFY786440:MFY786460 MPU786440:MPU786460 MZQ786440:MZQ786460 NJM786440:NJM786460 NTI786440:NTI786460 ODE786440:ODE786460 ONA786440:ONA786460 OWW786440:OWW786460 PGS786440:PGS786460 PQO786440:PQO786460 QAK786440:QAK786460 QKG786440:QKG786460 QUC786440:QUC786460 RDY786440:RDY786460 RNU786440:RNU786460 RXQ786440:RXQ786460 SHM786440:SHM786460 SRI786440:SRI786460 TBE786440:TBE786460 TLA786440:TLA786460 TUW786440:TUW786460 UES786440:UES786460 UOO786440:UOO786460 UYK786440:UYK786460 VIG786440:VIG786460 VSC786440:VSC786460 WBY786440:WBY786460 WLU786440:WLU786460 WVQ786440:WVQ786460 I851976:I851996 JE851976:JE851996 TA851976:TA851996 ACW851976:ACW851996 AMS851976:AMS851996 AWO851976:AWO851996 BGK851976:BGK851996 BQG851976:BQG851996 CAC851976:CAC851996 CJY851976:CJY851996 CTU851976:CTU851996 DDQ851976:DDQ851996 DNM851976:DNM851996 DXI851976:DXI851996 EHE851976:EHE851996 ERA851976:ERA851996 FAW851976:FAW851996 FKS851976:FKS851996 FUO851976:FUO851996 GEK851976:GEK851996 GOG851976:GOG851996 GYC851976:GYC851996 HHY851976:HHY851996 HRU851976:HRU851996 IBQ851976:IBQ851996 ILM851976:ILM851996 IVI851976:IVI851996 JFE851976:JFE851996 JPA851976:JPA851996 JYW851976:JYW851996 KIS851976:KIS851996 KSO851976:KSO851996 LCK851976:LCK851996 LMG851976:LMG851996 LWC851976:LWC851996 MFY851976:MFY851996 MPU851976:MPU851996 MZQ851976:MZQ851996 NJM851976:NJM851996 NTI851976:NTI851996 ODE851976:ODE851996 ONA851976:ONA851996 OWW851976:OWW851996 PGS851976:PGS851996 PQO851976:PQO851996 QAK851976:QAK851996 QKG851976:QKG851996 QUC851976:QUC851996 RDY851976:RDY851996 RNU851976:RNU851996 RXQ851976:RXQ851996 SHM851976:SHM851996 SRI851976:SRI851996 TBE851976:TBE851996 TLA851976:TLA851996 TUW851976:TUW851996 UES851976:UES851996 UOO851976:UOO851996 UYK851976:UYK851996 VIG851976:VIG851996 VSC851976:VSC851996 WBY851976:WBY851996 WLU851976:WLU851996 WVQ851976:WVQ851996 I917512:I917532 JE917512:JE917532 TA917512:TA917532 ACW917512:ACW917532 AMS917512:AMS917532 AWO917512:AWO917532 BGK917512:BGK917532 BQG917512:BQG917532 CAC917512:CAC917532 CJY917512:CJY917532 CTU917512:CTU917532 DDQ917512:DDQ917532 DNM917512:DNM917532 DXI917512:DXI917532 EHE917512:EHE917532 ERA917512:ERA917532 FAW917512:FAW917532 FKS917512:FKS917532 FUO917512:FUO917532 GEK917512:GEK917532 GOG917512:GOG917532 GYC917512:GYC917532 HHY917512:HHY917532 HRU917512:HRU917532 IBQ917512:IBQ917532 ILM917512:ILM917532 IVI917512:IVI917532 JFE917512:JFE917532 JPA917512:JPA917532 JYW917512:JYW917532 KIS917512:KIS917532 KSO917512:KSO917532 LCK917512:LCK917532 LMG917512:LMG917532 LWC917512:LWC917532 MFY917512:MFY917532 MPU917512:MPU917532 MZQ917512:MZQ917532 NJM917512:NJM917532 NTI917512:NTI917532 ODE917512:ODE917532 ONA917512:ONA917532 OWW917512:OWW917532 PGS917512:PGS917532 PQO917512:PQO917532 QAK917512:QAK917532 QKG917512:QKG917532 QUC917512:QUC917532 RDY917512:RDY917532 RNU917512:RNU917532 RXQ917512:RXQ917532 SHM917512:SHM917532 SRI917512:SRI917532 TBE917512:TBE917532 TLA917512:TLA917532 TUW917512:TUW917532 UES917512:UES917532 UOO917512:UOO917532 UYK917512:UYK917532 VIG917512:VIG917532 VSC917512:VSC917532 WBY917512:WBY917532 WLU917512:WLU917532 WVQ917512:WVQ917532 I983048:I983068 JE983048:JE983068 TA983048:TA983068 ACW983048:ACW983068 AMS983048:AMS983068 AWO983048:AWO983068 BGK983048:BGK983068 BQG983048:BQG983068 CAC983048:CAC983068 CJY983048:CJY983068 CTU983048:CTU983068 DDQ983048:DDQ983068 DNM983048:DNM983068 DXI983048:DXI983068 EHE983048:EHE983068 ERA983048:ERA983068 FAW983048:FAW983068 FKS983048:FKS983068 FUO983048:FUO983068 GEK983048:GEK983068 GOG983048:GOG983068 GYC983048:GYC983068 HHY983048:HHY983068 HRU983048:HRU983068 IBQ983048:IBQ983068 ILM983048:ILM983068 IVI983048:IVI983068 JFE983048:JFE983068 JPA983048:JPA983068 JYW983048:JYW983068 KIS983048:KIS983068 KSO983048:KSO983068 LCK983048:LCK983068 LMG983048:LMG983068 LWC983048:LWC983068 MFY983048:MFY983068 MPU983048:MPU983068 MZQ983048:MZQ983068 NJM983048:NJM983068 NTI983048:NTI983068 ODE983048:ODE983068 ONA983048:ONA983068 OWW983048:OWW983068 PGS983048:PGS983068 PQO983048:PQO983068 QAK983048:QAK983068 QKG983048:QKG983068 QUC983048:QUC983068 RDY983048:RDY983068 RNU983048:RNU983068 RXQ983048:RXQ983068 SHM983048:SHM983068 SRI983048:SRI983068 TBE983048:TBE983068 TLA983048:TLA983068 TUW983048:TUW983068 UES983048:UES983068 UOO983048:UOO983068 UYK983048:UYK983068 VIG983048:VIG983068 VSC983048:VSC983068 WBY983048:WBY983068 WLU983048:WLU983068 WVQ983048:WVQ983068 WVQ5:WVQ28 WLU5:WLU28 WBY5:WBY28 VSC5:VSC28 VIG5:VIG28 UYK5:UYK28 UOO5:UOO28 UES5:UES28 TUW5:TUW28 TLA5:TLA28 TBE5:TBE28 SRI5:SRI28 SHM5:SHM28 RXQ5:RXQ28 RNU5:RNU28 RDY5:RDY28 QUC5:QUC28 QKG5:QKG28 QAK5:QAK28 PQO5:PQO28 PGS5:PGS28 OWW5:OWW28 ONA5:ONA28 ODE5:ODE28 NTI5:NTI28 NJM5:NJM28 MZQ5:MZQ28 MPU5:MPU28 MFY5:MFY28 LWC5:LWC28 LMG5:LMG28 LCK5:LCK28 KSO5:KSO28 KIS5:KIS28 JYW5:JYW28 JPA5:JPA28 JFE5:JFE28 IVI5:IVI28 ILM5:ILM28 IBQ5:IBQ28 HRU5:HRU28 HHY5:HHY28 GYC5:GYC28 GOG5:GOG28 GEK5:GEK28 FUO5:FUO28 FKS5:FKS28 FAW5:FAW28 ERA5:ERA28 EHE5:EHE28 DXI5:DXI28 DNM5:DNM28 DDQ5:DDQ28 CTU5:CTU28 CJY5:CJY28 CAC5:CAC28 BQG5:BQG28 BGK5:BGK28 AWO5:AWO28 AMS5:AMS28 ACW5:ACW28 TA5:TA28 JE5:JE28">
      <formula1>$AB$19:$AB$19</formula1>
    </dataValidation>
    <dataValidation type="list" allowBlank="1" showInputMessage="1" showErrorMessage="1" sqref="Z65544:Z65564 U5:X28 JV5:JV28 TR5:TR28 ADN5:ADN28 ANJ5:ANJ28 AXF5:AXF28 BHB5:BHB28 BQX5:BQX28 CAT5:CAT28 CKP5:CKP28 CUL5:CUL28 DEH5:DEH28 DOD5:DOD28 DXZ5:DXZ28 EHV5:EHV28 ERR5:ERR28 FBN5:FBN28 FLJ5:FLJ28 FVF5:FVF28 GFB5:GFB28 GOX5:GOX28 GYT5:GYT28 HIP5:HIP28 HSL5:HSL28 ICH5:ICH28 IMD5:IMD28 IVZ5:IVZ28 JFV5:JFV28 JPR5:JPR28 JZN5:JZN28 KJJ5:KJJ28 KTF5:KTF28 LDB5:LDB28 LMX5:LMX28 LWT5:LWT28 MGP5:MGP28 MQL5:MQL28 NAH5:NAH28 NKD5:NKD28 NTZ5:NTZ28 ODV5:ODV28 ONR5:ONR28 OXN5:OXN28 PHJ5:PHJ28 PRF5:PRF28 QBB5:QBB28 QKX5:QKX28 QUT5:QUT28 REP5:REP28 ROL5:ROL28 RYH5:RYH28 SID5:SID28 SRZ5:SRZ28 TBV5:TBV28 TLR5:TLR28 TVN5:TVN28 UFJ5:UFJ28 UPF5:UPF28 UZB5:UZB28 VIX5:VIX28 VST5:VST28 WCP5:WCP28 WML5:WML28 WWH5:WWH28 Q5:S28 JM5:JO28 TI5:TK28 ADE5:ADG28 ANA5:ANC28 AWW5:AWY28 BGS5:BGU28 BQO5:BQQ28 CAK5:CAM28 CKG5:CKI28 CUC5:CUE28 DDY5:DEA28 DNU5:DNW28 DXQ5:DXS28 EHM5:EHO28 ERI5:ERK28 FBE5:FBG28 FLA5:FLC28 FUW5:FUY28 GES5:GEU28 GOO5:GOQ28 GYK5:GYM28 HIG5:HII28 HSC5:HSE28 IBY5:ICA28 ILU5:ILW28 IVQ5:IVS28 JFM5:JFO28 JPI5:JPK28 JZE5:JZG28 KJA5:KJC28 KSW5:KSY28 LCS5:LCU28 LMO5:LMQ28 LWK5:LWM28 MGG5:MGI28 MQC5:MQE28 MZY5:NAA28 NJU5:NJW28 NTQ5:NTS28 ODM5:ODO28 ONI5:ONK28 OXE5:OXG28 PHA5:PHC28 PQW5:PQY28 QAS5:QAU28 QKO5:QKQ28 QUK5:QUM28 REG5:REI28 ROC5:ROE28 RXY5:RYA28 SHU5:SHW28 SRQ5:SRS28 TBM5:TBO28 TLI5:TLK28 TVE5:TVG28 UFA5:UFC28 UOW5:UOY28 UYS5:UYU28 VIO5:VIQ28 VSK5:VSM28 WCG5:WCI28 WMC5:WME28 WVY5:WWA28 JV65544:JV65564 JQ5:JT28 TM5:TP28 ADI5:ADL28 ANE5:ANH28 AXA5:AXD28 BGW5:BGZ28 BQS5:BQV28 CAO5:CAR28 CKK5:CKN28 CUG5:CUJ28 DEC5:DEF28 DNY5:DOB28 DXU5:DXX28 EHQ5:EHT28 ERM5:ERP28 FBI5:FBL28 FLE5:FLH28 FVA5:FVD28 GEW5:GEZ28 GOS5:GOV28 GYO5:GYR28 HIK5:HIN28 HSG5:HSJ28 ICC5:ICF28 ILY5:IMB28 IVU5:IVX28 JFQ5:JFT28 JPM5:JPP28 JZI5:JZL28 KJE5:KJH28 KTA5:KTD28 LCW5:LCZ28 LMS5:LMV28 LWO5:LWR28 MGK5:MGN28 MQG5:MQJ28 NAC5:NAF28 NJY5:NKB28 NTU5:NTX28 ODQ5:ODT28 ONM5:ONP28 OXI5:OXL28 PHE5:PHH28 PRA5:PRD28 QAW5:QAZ28 QKS5:QKV28 QUO5:QUR28 REK5:REN28 ROG5:ROJ28 RYC5:RYF28 SHY5:SIB28 SRU5:SRX28 TBQ5:TBT28 TLM5:TLP28 TVI5:TVL28 UFE5:UFH28 UPA5:UPD28 UYW5:UYZ28 VIS5:VIV28 VSO5:VSR28 WCK5:WCN28 WMG5:WMJ28 WWC5:WWF28 WWC983048:WWF983068 WMG983048:WMJ983068 WCK983048:WCN983068 VSO983048:VSR983068 VIS983048:VIV983068 UYW983048:UYZ983068 UPA983048:UPD983068 UFE983048:UFH983068 TVI983048:TVL983068 TLM983048:TLP983068 TBQ983048:TBT983068 SRU983048:SRX983068 SHY983048:SIB983068 RYC983048:RYF983068 ROG983048:ROJ983068 REK983048:REN983068 QUO983048:QUR983068 QKS983048:QKV983068 QAW983048:QAZ983068 PRA983048:PRD983068 PHE983048:PHH983068 OXI983048:OXL983068 ONM983048:ONP983068 ODQ983048:ODT983068 NTU983048:NTX983068 NJY983048:NKB983068 NAC983048:NAF983068 MQG983048:MQJ983068 MGK983048:MGN983068 LWO983048:LWR983068 LMS983048:LMV983068 LCW983048:LCZ983068 KTA983048:KTD983068 KJE983048:KJH983068 JZI983048:JZL983068 JPM983048:JPP983068 JFQ983048:JFT983068 IVU983048:IVX983068 ILY983048:IMB983068 ICC983048:ICF983068 HSG983048:HSJ983068 HIK983048:HIN983068 GYO983048:GYR983068 GOS983048:GOV983068 GEW983048:GEZ983068 FVA983048:FVD983068 FLE983048:FLH983068 FBI983048:FBL983068 ERM983048:ERP983068 EHQ983048:EHT983068 DXU983048:DXX983068 DNY983048:DOB983068 DEC983048:DEF983068 CUG983048:CUJ983068 CKK983048:CKN983068 CAO983048:CAR983068 BQS983048:BQV983068 BGW983048:BGZ983068 AXA983048:AXD983068 ANE983048:ANH983068 ADI983048:ADL983068 TM983048:TP983068 JQ983048:JT983068 U983048:X983068 WWC917512:WWF917532 WMG917512:WMJ917532 WCK917512:WCN917532 VSO917512:VSR917532 VIS917512:VIV917532 UYW917512:UYZ917532 UPA917512:UPD917532 UFE917512:UFH917532 TVI917512:TVL917532 TLM917512:TLP917532 TBQ917512:TBT917532 SRU917512:SRX917532 SHY917512:SIB917532 RYC917512:RYF917532 ROG917512:ROJ917532 REK917512:REN917532 QUO917512:QUR917532 QKS917512:QKV917532 QAW917512:QAZ917532 PRA917512:PRD917532 PHE917512:PHH917532 OXI917512:OXL917532 ONM917512:ONP917532 ODQ917512:ODT917532 NTU917512:NTX917532 NJY917512:NKB917532 NAC917512:NAF917532 MQG917512:MQJ917532 MGK917512:MGN917532 LWO917512:LWR917532 LMS917512:LMV917532 LCW917512:LCZ917532 KTA917512:KTD917532 KJE917512:KJH917532 JZI917512:JZL917532 JPM917512:JPP917532 JFQ917512:JFT917532 IVU917512:IVX917532 ILY917512:IMB917532 ICC917512:ICF917532 HSG917512:HSJ917532 HIK917512:HIN917532 GYO917512:GYR917532 GOS917512:GOV917532 GEW917512:GEZ917532 FVA917512:FVD917532 FLE917512:FLH917532 FBI917512:FBL917532 ERM917512:ERP917532 EHQ917512:EHT917532 DXU917512:DXX917532 DNY917512:DOB917532 DEC917512:DEF917532 CUG917512:CUJ917532 CKK917512:CKN917532 CAO917512:CAR917532 BQS917512:BQV917532 BGW917512:BGZ917532 AXA917512:AXD917532 ANE917512:ANH917532 ADI917512:ADL917532 TM917512:TP917532 JQ917512:JT917532 U917512:X917532 WWC851976:WWF851996 WMG851976:WMJ851996 WCK851976:WCN851996 VSO851976:VSR851996 VIS851976:VIV851996 UYW851976:UYZ851996 UPA851976:UPD851996 UFE851976:UFH851996 TVI851976:TVL851996 TLM851976:TLP851996 TBQ851976:TBT851996 SRU851976:SRX851996 SHY851976:SIB851996 RYC851976:RYF851996 ROG851976:ROJ851996 REK851976:REN851996 QUO851976:QUR851996 QKS851976:QKV851996 QAW851976:QAZ851996 PRA851976:PRD851996 PHE851976:PHH851996 OXI851976:OXL851996 ONM851976:ONP851996 ODQ851976:ODT851996 NTU851976:NTX851996 NJY851976:NKB851996 NAC851976:NAF851996 MQG851976:MQJ851996 MGK851976:MGN851996 LWO851976:LWR851996 LMS851976:LMV851996 LCW851976:LCZ851996 KTA851976:KTD851996 KJE851976:KJH851996 JZI851976:JZL851996 JPM851976:JPP851996 JFQ851976:JFT851996 IVU851976:IVX851996 ILY851976:IMB851996 ICC851976:ICF851996 HSG851976:HSJ851996 HIK851976:HIN851996 GYO851976:GYR851996 GOS851976:GOV851996 GEW851976:GEZ851996 FVA851976:FVD851996 FLE851976:FLH851996 FBI851976:FBL851996 ERM851976:ERP851996 EHQ851976:EHT851996 DXU851976:DXX851996 DNY851976:DOB851996 DEC851976:DEF851996 CUG851976:CUJ851996 CKK851976:CKN851996 CAO851976:CAR851996 BQS851976:BQV851996 BGW851976:BGZ851996 AXA851976:AXD851996 ANE851976:ANH851996 ADI851976:ADL851996 TM851976:TP851996 JQ851976:JT851996 U851976:X851996 WWC786440:WWF786460 WMG786440:WMJ786460 WCK786440:WCN786460 VSO786440:VSR786460 VIS786440:VIV786460 UYW786440:UYZ786460 UPA786440:UPD786460 UFE786440:UFH786460 TVI786440:TVL786460 TLM786440:TLP786460 TBQ786440:TBT786460 SRU786440:SRX786460 SHY786440:SIB786460 RYC786440:RYF786460 ROG786440:ROJ786460 REK786440:REN786460 QUO786440:QUR786460 QKS786440:QKV786460 QAW786440:QAZ786460 PRA786440:PRD786460 PHE786440:PHH786460 OXI786440:OXL786460 ONM786440:ONP786460 ODQ786440:ODT786460 NTU786440:NTX786460 NJY786440:NKB786460 NAC786440:NAF786460 MQG786440:MQJ786460 MGK786440:MGN786460 LWO786440:LWR786460 LMS786440:LMV786460 LCW786440:LCZ786460 KTA786440:KTD786460 KJE786440:KJH786460 JZI786440:JZL786460 JPM786440:JPP786460 JFQ786440:JFT786460 IVU786440:IVX786460 ILY786440:IMB786460 ICC786440:ICF786460 HSG786440:HSJ786460 HIK786440:HIN786460 GYO786440:GYR786460 GOS786440:GOV786460 GEW786440:GEZ786460 FVA786440:FVD786460 FLE786440:FLH786460 FBI786440:FBL786460 ERM786440:ERP786460 EHQ786440:EHT786460 DXU786440:DXX786460 DNY786440:DOB786460 DEC786440:DEF786460 CUG786440:CUJ786460 CKK786440:CKN786460 CAO786440:CAR786460 BQS786440:BQV786460 BGW786440:BGZ786460 AXA786440:AXD786460 ANE786440:ANH786460 ADI786440:ADL786460 TM786440:TP786460 JQ786440:JT786460 U786440:X786460 WWC720904:WWF720924 WMG720904:WMJ720924 WCK720904:WCN720924 VSO720904:VSR720924 VIS720904:VIV720924 UYW720904:UYZ720924 UPA720904:UPD720924 UFE720904:UFH720924 TVI720904:TVL720924 TLM720904:TLP720924 TBQ720904:TBT720924 SRU720904:SRX720924 SHY720904:SIB720924 RYC720904:RYF720924 ROG720904:ROJ720924 REK720904:REN720924 QUO720904:QUR720924 QKS720904:QKV720924 QAW720904:QAZ720924 PRA720904:PRD720924 PHE720904:PHH720924 OXI720904:OXL720924 ONM720904:ONP720924 ODQ720904:ODT720924 NTU720904:NTX720924 NJY720904:NKB720924 NAC720904:NAF720924 MQG720904:MQJ720924 MGK720904:MGN720924 LWO720904:LWR720924 LMS720904:LMV720924 LCW720904:LCZ720924 KTA720904:KTD720924 KJE720904:KJH720924 JZI720904:JZL720924 JPM720904:JPP720924 JFQ720904:JFT720924 IVU720904:IVX720924 ILY720904:IMB720924 ICC720904:ICF720924 HSG720904:HSJ720924 HIK720904:HIN720924 GYO720904:GYR720924 GOS720904:GOV720924 GEW720904:GEZ720924 FVA720904:FVD720924 FLE720904:FLH720924 FBI720904:FBL720924 ERM720904:ERP720924 EHQ720904:EHT720924 DXU720904:DXX720924 DNY720904:DOB720924 DEC720904:DEF720924 CUG720904:CUJ720924 CKK720904:CKN720924 CAO720904:CAR720924 BQS720904:BQV720924 BGW720904:BGZ720924 AXA720904:AXD720924 ANE720904:ANH720924 ADI720904:ADL720924 TM720904:TP720924 JQ720904:JT720924 U720904:X720924 WWC655368:WWF655388 WMG655368:WMJ655388 WCK655368:WCN655388 VSO655368:VSR655388 VIS655368:VIV655388 UYW655368:UYZ655388 UPA655368:UPD655388 UFE655368:UFH655388 TVI655368:TVL655388 TLM655368:TLP655388 TBQ655368:TBT655388 SRU655368:SRX655388 SHY655368:SIB655388 RYC655368:RYF655388 ROG655368:ROJ655388 REK655368:REN655388 QUO655368:QUR655388 QKS655368:QKV655388 QAW655368:QAZ655388 PRA655368:PRD655388 PHE655368:PHH655388 OXI655368:OXL655388 ONM655368:ONP655388 ODQ655368:ODT655388 NTU655368:NTX655388 NJY655368:NKB655388 NAC655368:NAF655388 MQG655368:MQJ655388 MGK655368:MGN655388 LWO655368:LWR655388 LMS655368:LMV655388 LCW655368:LCZ655388 KTA655368:KTD655388 KJE655368:KJH655388 JZI655368:JZL655388 JPM655368:JPP655388 JFQ655368:JFT655388 IVU655368:IVX655388 ILY655368:IMB655388 ICC655368:ICF655388 HSG655368:HSJ655388 HIK655368:HIN655388 GYO655368:GYR655388 GOS655368:GOV655388 GEW655368:GEZ655388 FVA655368:FVD655388 FLE655368:FLH655388 FBI655368:FBL655388 ERM655368:ERP655388 EHQ655368:EHT655388 DXU655368:DXX655388 DNY655368:DOB655388 DEC655368:DEF655388 CUG655368:CUJ655388 CKK655368:CKN655388 CAO655368:CAR655388 BQS655368:BQV655388 BGW655368:BGZ655388 AXA655368:AXD655388 ANE655368:ANH655388 ADI655368:ADL655388 TM655368:TP655388 JQ655368:JT655388 U655368:X655388 WWC589832:WWF589852 WMG589832:WMJ589852 WCK589832:WCN589852 VSO589832:VSR589852 VIS589832:VIV589852 UYW589832:UYZ589852 UPA589832:UPD589852 UFE589832:UFH589852 TVI589832:TVL589852 TLM589832:TLP589852 TBQ589832:TBT589852 SRU589832:SRX589852 SHY589832:SIB589852 RYC589832:RYF589852 ROG589832:ROJ589852 REK589832:REN589852 QUO589832:QUR589852 QKS589832:QKV589852 QAW589832:QAZ589852 PRA589832:PRD589852 PHE589832:PHH589852 OXI589832:OXL589852 ONM589832:ONP589852 ODQ589832:ODT589852 NTU589832:NTX589852 NJY589832:NKB589852 NAC589832:NAF589852 MQG589832:MQJ589852 MGK589832:MGN589852 LWO589832:LWR589852 LMS589832:LMV589852 LCW589832:LCZ589852 KTA589832:KTD589852 KJE589832:KJH589852 JZI589832:JZL589852 JPM589832:JPP589852 JFQ589832:JFT589852 IVU589832:IVX589852 ILY589832:IMB589852 ICC589832:ICF589852 HSG589832:HSJ589852 HIK589832:HIN589852 GYO589832:GYR589852 GOS589832:GOV589852 GEW589832:GEZ589852 FVA589832:FVD589852 FLE589832:FLH589852 FBI589832:FBL589852 ERM589832:ERP589852 EHQ589832:EHT589852 DXU589832:DXX589852 DNY589832:DOB589852 DEC589832:DEF589852 CUG589832:CUJ589852 CKK589832:CKN589852 CAO589832:CAR589852 BQS589832:BQV589852 BGW589832:BGZ589852 AXA589832:AXD589852 ANE589832:ANH589852 ADI589832:ADL589852 TM589832:TP589852 JQ589832:JT589852 U589832:X589852 WWC524296:WWF524316 WMG524296:WMJ524316 WCK524296:WCN524316 VSO524296:VSR524316 VIS524296:VIV524316 UYW524296:UYZ524316 UPA524296:UPD524316 UFE524296:UFH524316 TVI524296:TVL524316 TLM524296:TLP524316 TBQ524296:TBT524316 SRU524296:SRX524316 SHY524296:SIB524316 RYC524296:RYF524316 ROG524296:ROJ524316 REK524296:REN524316 QUO524296:QUR524316 QKS524296:QKV524316 QAW524296:QAZ524316 PRA524296:PRD524316 PHE524296:PHH524316 OXI524296:OXL524316 ONM524296:ONP524316 ODQ524296:ODT524316 NTU524296:NTX524316 NJY524296:NKB524316 NAC524296:NAF524316 MQG524296:MQJ524316 MGK524296:MGN524316 LWO524296:LWR524316 LMS524296:LMV524316 LCW524296:LCZ524316 KTA524296:KTD524316 KJE524296:KJH524316 JZI524296:JZL524316 JPM524296:JPP524316 JFQ524296:JFT524316 IVU524296:IVX524316 ILY524296:IMB524316 ICC524296:ICF524316 HSG524296:HSJ524316 HIK524296:HIN524316 GYO524296:GYR524316 GOS524296:GOV524316 GEW524296:GEZ524316 FVA524296:FVD524316 FLE524296:FLH524316 FBI524296:FBL524316 ERM524296:ERP524316 EHQ524296:EHT524316 DXU524296:DXX524316 DNY524296:DOB524316 DEC524296:DEF524316 CUG524296:CUJ524316 CKK524296:CKN524316 CAO524296:CAR524316 BQS524296:BQV524316 BGW524296:BGZ524316 AXA524296:AXD524316 ANE524296:ANH524316 ADI524296:ADL524316 TM524296:TP524316 JQ524296:JT524316 U524296:X524316 WWC458760:WWF458780 WMG458760:WMJ458780 WCK458760:WCN458780 VSO458760:VSR458780 VIS458760:VIV458780 UYW458760:UYZ458780 UPA458760:UPD458780 UFE458760:UFH458780 TVI458760:TVL458780 TLM458760:TLP458780 TBQ458760:TBT458780 SRU458760:SRX458780 SHY458760:SIB458780 RYC458760:RYF458780 ROG458760:ROJ458780 REK458760:REN458780 QUO458760:QUR458780 QKS458760:QKV458780 QAW458760:QAZ458780 PRA458760:PRD458780 PHE458760:PHH458780 OXI458760:OXL458780 ONM458760:ONP458780 ODQ458760:ODT458780 NTU458760:NTX458780 NJY458760:NKB458780 NAC458760:NAF458780 MQG458760:MQJ458780 MGK458760:MGN458780 LWO458760:LWR458780 LMS458760:LMV458780 LCW458760:LCZ458780 KTA458760:KTD458780 KJE458760:KJH458780 JZI458760:JZL458780 JPM458760:JPP458780 JFQ458760:JFT458780 IVU458760:IVX458780 ILY458760:IMB458780 ICC458760:ICF458780 HSG458760:HSJ458780 HIK458760:HIN458780 GYO458760:GYR458780 GOS458760:GOV458780 GEW458760:GEZ458780 FVA458760:FVD458780 FLE458760:FLH458780 FBI458760:FBL458780 ERM458760:ERP458780 EHQ458760:EHT458780 DXU458760:DXX458780 DNY458760:DOB458780 DEC458760:DEF458780 CUG458760:CUJ458780 CKK458760:CKN458780 CAO458760:CAR458780 BQS458760:BQV458780 BGW458760:BGZ458780 AXA458760:AXD458780 ANE458760:ANH458780 ADI458760:ADL458780 TM458760:TP458780 JQ458760:JT458780 U458760:X458780 WWC393224:WWF393244 WMG393224:WMJ393244 WCK393224:WCN393244 VSO393224:VSR393244 VIS393224:VIV393244 UYW393224:UYZ393244 UPA393224:UPD393244 UFE393224:UFH393244 TVI393224:TVL393244 TLM393224:TLP393244 TBQ393224:TBT393244 SRU393224:SRX393244 SHY393224:SIB393244 RYC393224:RYF393244 ROG393224:ROJ393244 REK393224:REN393244 QUO393224:QUR393244 QKS393224:QKV393244 QAW393224:QAZ393244 PRA393224:PRD393244 PHE393224:PHH393244 OXI393224:OXL393244 ONM393224:ONP393244 ODQ393224:ODT393244 NTU393224:NTX393244 NJY393224:NKB393244 NAC393224:NAF393244 MQG393224:MQJ393244 MGK393224:MGN393244 LWO393224:LWR393244 LMS393224:LMV393244 LCW393224:LCZ393244 KTA393224:KTD393244 KJE393224:KJH393244 JZI393224:JZL393244 JPM393224:JPP393244 JFQ393224:JFT393244 IVU393224:IVX393244 ILY393224:IMB393244 ICC393224:ICF393244 HSG393224:HSJ393244 HIK393224:HIN393244 GYO393224:GYR393244 GOS393224:GOV393244 GEW393224:GEZ393244 FVA393224:FVD393244 FLE393224:FLH393244 FBI393224:FBL393244 ERM393224:ERP393244 EHQ393224:EHT393244 DXU393224:DXX393244 DNY393224:DOB393244 DEC393224:DEF393244 CUG393224:CUJ393244 CKK393224:CKN393244 CAO393224:CAR393244 BQS393224:BQV393244 BGW393224:BGZ393244 AXA393224:AXD393244 ANE393224:ANH393244 ADI393224:ADL393244 TM393224:TP393244 JQ393224:JT393244 U393224:X393244 WWC327688:WWF327708 WMG327688:WMJ327708 WCK327688:WCN327708 VSO327688:VSR327708 VIS327688:VIV327708 UYW327688:UYZ327708 UPA327688:UPD327708 UFE327688:UFH327708 TVI327688:TVL327708 TLM327688:TLP327708 TBQ327688:TBT327708 SRU327688:SRX327708 SHY327688:SIB327708 RYC327688:RYF327708 ROG327688:ROJ327708 REK327688:REN327708 QUO327688:QUR327708 QKS327688:QKV327708 QAW327688:QAZ327708 PRA327688:PRD327708 PHE327688:PHH327708 OXI327688:OXL327708 ONM327688:ONP327708 ODQ327688:ODT327708 NTU327688:NTX327708 NJY327688:NKB327708 NAC327688:NAF327708 MQG327688:MQJ327708 MGK327688:MGN327708 LWO327688:LWR327708 LMS327688:LMV327708 LCW327688:LCZ327708 KTA327688:KTD327708 KJE327688:KJH327708 JZI327688:JZL327708 JPM327688:JPP327708 JFQ327688:JFT327708 IVU327688:IVX327708 ILY327688:IMB327708 ICC327688:ICF327708 HSG327688:HSJ327708 HIK327688:HIN327708 GYO327688:GYR327708 GOS327688:GOV327708 GEW327688:GEZ327708 FVA327688:FVD327708 FLE327688:FLH327708 FBI327688:FBL327708 ERM327688:ERP327708 EHQ327688:EHT327708 DXU327688:DXX327708 DNY327688:DOB327708 DEC327688:DEF327708 CUG327688:CUJ327708 CKK327688:CKN327708 CAO327688:CAR327708 BQS327688:BQV327708 BGW327688:BGZ327708 AXA327688:AXD327708 ANE327688:ANH327708 ADI327688:ADL327708 TM327688:TP327708 JQ327688:JT327708 U327688:X327708 WWC262152:WWF262172 WMG262152:WMJ262172 WCK262152:WCN262172 VSO262152:VSR262172 VIS262152:VIV262172 UYW262152:UYZ262172 UPA262152:UPD262172 UFE262152:UFH262172 TVI262152:TVL262172 TLM262152:TLP262172 TBQ262152:TBT262172 SRU262152:SRX262172 SHY262152:SIB262172 RYC262152:RYF262172 ROG262152:ROJ262172 REK262152:REN262172 QUO262152:QUR262172 QKS262152:QKV262172 QAW262152:QAZ262172 PRA262152:PRD262172 PHE262152:PHH262172 OXI262152:OXL262172 ONM262152:ONP262172 ODQ262152:ODT262172 NTU262152:NTX262172 NJY262152:NKB262172 NAC262152:NAF262172 MQG262152:MQJ262172 MGK262152:MGN262172 LWO262152:LWR262172 LMS262152:LMV262172 LCW262152:LCZ262172 KTA262152:KTD262172 KJE262152:KJH262172 JZI262152:JZL262172 JPM262152:JPP262172 JFQ262152:JFT262172 IVU262152:IVX262172 ILY262152:IMB262172 ICC262152:ICF262172 HSG262152:HSJ262172 HIK262152:HIN262172 GYO262152:GYR262172 GOS262152:GOV262172 GEW262152:GEZ262172 FVA262152:FVD262172 FLE262152:FLH262172 FBI262152:FBL262172 ERM262152:ERP262172 EHQ262152:EHT262172 DXU262152:DXX262172 DNY262152:DOB262172 DEC262152:DEF262172 CUG262152:CUJ262172 CKK262152:CKN262172 CAO262152:CAR262172 BQS262152:BQV262172 BGW262152:BGZ262172 AXA262152:AXD262172 ANE262152:ANH262172 ADI262152:ADL262172 TM262152:TP262172 JQ262152:JT262172 U262152:X262172 WWC196616:WWF196636 WMG196616:WMJ196636 WCK196616:WCN196636 VSO196616:VSR196636 VIS196616:VIV196636 UYW196616:UYZ196636 UPA196616:UPD196636 UFE196616:UFH196636 TVI196616:TVL196636 TLM196616:TLP196636 TBQ196616:TBT196636 SRU196616:SRX196636 SHY196616:SIB196636 RYC196616:RYF196636 ROG196616:ROJ196636 REK196616:REN196636 QUO196616:QUR196636 QKS196616:QKV196636 QAW196616:QAZ196636 PRA196616:PRD196636 PHE196616:PHH196636 OXI196616:OXL196636 ONM196616:ONP196636 ODQ196616:ODT196636 NTU196616:NTX196636 NJY196616:NKB196636 NAC196616:NAF196636 MQG196616:MQJ196636 MGK196616:MGN196636 LWO196616:LWR196636 LMS196616:LMV196636 LCW196616:LCZ196636 KTA196616:KTD196636 KJE196616:KJH196636 JZI196616:JZL196636 JPM196616:JPP196636 JFQ196616:JFT196636 IVU196616:IVX196636 ILY196616:IMB196636 ICC196616:ICF196636 HSG196616:HSJ196636 HIK196616:HIN196636 GYO196616:GYR196636 GOS196616:GOV196636 GEW196616:GEZ196636 FVA196616:FVD196636 FLE196616:FLH196636 FBI196616:FBL196636 ERM196616:ERP196636 EHQ196616:EHT196636 DXU196616:DXX196636 DNY196616:DOB196636 DEC196616:DEF196636 CUG196616:CUJ196636 CKK196616:CKN196636 CAO196616:CAR196636 BQS196616:BQV196636 BGW196616:BGZ196636 AXA196616:AXD196636 ANE196616:ANH196636 ADI196616:ADL196636 TM196616:TP196636 JQ196616:JT196636 U196616:X196636 WWC131080:WWF131100 WMG131080:WMJ131100 WCK131080:WCN131100 VSO131080:VSR131100 VIS131080:VIV131100 UYW131080:UYZ131100 UPA131080:UPD131100 UFE131080:UFH131100 TVI131080:TVL131100 TLM131080:TLP131100 TBQ131080:TBT131100 SRU131080:SRX131100 SHY131080:SIB131100 RYC131080:RYF131100 ROG131080:ROJ131100 REK131080:REN131100 QUO131080:QUR131100 QKS131080:QKV131100 QAW131080:QAZ131100 PRA131080:PRD131100 PHE131080:PHH131100 OXI131080:OXL131100 ONM131080:ONP131100 ODQ131080:ODT131100 NTU131080:NTX131100 NJY131080:NKB131100 NAC131080:NAF131100 MQG131080:MQJ131100 MGK131080:MGN131100 LWO131080:LWR131100 LMS131080:LMV131100 LCW131080:LCZ131100 KTA131080:KTD131100 KJE131080:KJH131100 JZI131080:JZL131100 JPM131080:JPP131100 JFQ131080:JFT131100 IVU131080:IVX131100 ILY131080:IMB131100 ICC131080:ICF131100 HSG131080:HSJ131100 HIK131080:HIN131100 GYO131080:GYR131100 GOS131080:GOV131100 GEW131080:GEZ131100 FVA131080:FVD131100 FLE131080:FLH131100 FBI131080:FBL131100 ERM131080:ERP131100 EHQ131080:EHT131100 DXU131080:DXX131100 DNY131080:DOB131100 DEC131080:DEF131100 CUG131080:CUJ131100 CKK131080:CKN131100 CAO131080:CAR131100 BQS131080:BQV131100 BGW131080:BGZ131100 AXA131080:AXD131100 ANE131080:ANH131100 ADI131080:ADL131100 TM131080:TP131100 JQ131080:JT131100 U131080:X131100 WWC65544:WWF65564 WMG65544:WMJ65564 WCK65544:WCN65564 VSO65544:VSR65564 VIS65544:VIV65564 UYW65544:UYZ65564 UPA65544:UPD65564 UFE65544:UFH65564 TVI65544:TVL65564 TLM65544:TLP65564 TBQ65544:TBT65564 SRU65544:SRX65564 SHY65544:SIB65564 RYC65544:RYF65564 ROG65544:ROJ65564 REK65544:REN65564 QUO65544:QUR65564 QKS65544:QKV65564 QAW65544:QAZ65564 PRA65544:PRD65564 PHE65544:PHH65564 OXI65544:OXL65564 ONM65544:ONP65564 ODQ65544:ODT65564 NTU65544:NTX65564 NJY65544:NKB65564 NAC65544:NAF65564 MQG65544:MQJ65564 MGK65544:MGN65564 LWO65544:LWR65564 LMS65544:LMV65564 LCW65544:LCZ65564 KTA65544:KTD65564 KJE65544:KJH65564 JZI65544:JZL65564 JPM65544:JPP65564 JFQ65544:JFT65564 IVU65544:IVX65564 ILY65544:IMB65564 ICC65544:ICF65564 HSG65544:HSJ65564 HIK65544:HIN65564 GYO65544:GYR65564 GOS65544:GOV65564 GEW65544:GEZ65564 FVA65544:FVD65564 FLE65544:FLH65564 FBI65544:FBL65564 ERM65544:ERP65564 EHQ65544:EHT65564 DXU65544:DXX65564 DNY65544:DOB65564 DEC65544:DEF65564 CUG65544:CUJ65564 CKK65544:CKN65564 CAO65544:CAR65564 BQS65544:BQV65564 BGW65544:BGZ65564 AXA65544:AXD65564 ANE65544:ANH65564 ADI65544:ADL65564 TM65544:TP65564 JQ65544:JT65564 U65544:X65564 WVY983048:WWA983068 WMC983048:WME983068 WCG983048:WCI983068 VSK983048:VSM983068 VIO983048:VIQ983068 UYS983048:UYU983068 UOW983048:UOY983068 UFA983048:UFC983068 TVE983048:TVG983068 TLI983048:TLK983068 TBM983048:TBO983068 SRQ983048:SRS983068 SHU983048:SHW983068 RXY983048:RYA983068 ROC983048:ROE983068 REG983048:REI983068 QUK983048:QUM983068 QKO983048:QKQ983068 QAS983048:QAU983068 PQW983048:PQY983068 PHA983048:PHC983068 OXE983048:OXG983068 ONI983048:ONK983068 ODM983048:ODO983068 NTQ983048:NTS983068 NJU983048:NJW983068 MZY983048:NAA983068 MQC983048:MQE983068 MGG983048:MGI983068 LWK983048:LWM983068 LMO983048:LMQ983068 LCS983048:LCU983068 KSW983048:KSY983068 KJA983048:KJC983068 JZE983048:JZG983068 JPI983048:JPK983068 JFM983048:JFO983068 IVQ983048:IVS983068 ILU983048:ILW983068 IBY983048:ICA983068 HSC983048:HSE983068 HIG983048:HII983068 GYK983048:GYM983068 GOO983048:GOQ983068 GES983048:GEU983068 FUW983048:FUY983068 FLA983048:FLC983068 FBE983048:FBG983068 ERI983048:ERK983068 EHM983048:EHO983068 DXQ983048:DXS983068 DNU983048:DNW983068 DDY983048:DEA983068 CUC983048:CUE983068 CKG983048:CKI983068 CAK983048:CAM983068 BQO983048:BQQ983068 BGS983048:BGU983068 AWW983048:AWY983068 ANA983048:ANC983068 ADE983048:ADG983068 TI983048:TK983068 JM983048:JO983068 Q983048:S983068 WVY917512:WWA917532 WMC917512:WME917532 WCG917512:WCI917532 VSK917512:VSM917532 VIO917512:VIQ917532 UYS917512:UYU917532 UOW917512:UOY917532 UFA917512:UFC917532 TVE917512:TVG917532 TLI917512:TLK917532 TBM917512:TBO917532 SRQ917512:SRS917532 SHU917512:SHW917532 RXY917512:RYA917532 ROC917512:ROE917532 REG917512:REI917532 QUK917512:QUM917532 QKO917512:QKQ917532 QAS917512:QAU917532 PQW917512:PQY917532 PHA917512:PHC917532 OXE917512:OXG917532 ONI917512:ONK917532 ODM917512:ODO917532 NTQ917512:NTS917532 NJU917512:NJW917532 MZY917512:NAA917532 MQC917512:MQE917532 MGG917512:MGI917532 LWK917512:LWM917532 LMO917512:LMQ917532 LCS917512:LCU917532 KSW917512:KSY917532 KJA917512:KJC917532 JZE917512:JZG917532 JPI917512:JPK917532 JFM917512:JFO917532 IVQ917512:IVS917532 ILU917512:ILW917532 IBY917512:ICA917532 HSC917512:HSE917532 HIG917512:HII917532 GYK917512:GYM917532 GOO917512:GOQ917532 GES917512:GEU917532 FUW917512:FUY917532 FLA917512:FLC917532 FBE917512:FBG917532 ERI917512:ERK917532 EHM917512:EHO917532 DXQ917512:DXS917532 DNU917512:DNW917532 DDY917512:DEA917532 CUC917512:CUE917532 CKG917512:CKI917532 CAK917512:CAM917532 BQO917512:BQQ917532 BGS917512:BGU917532 AWW917512:AWY917532 ANA917512:ANC917532 ADE917512:ADG917532 TI917512:TK917532 JM917512:JO917532 Q917512:S917532 WVY851976:WWA851996 WMC851976:WME851996 WCG851976:WCI851996 VSK851976:VSM851996 VIO851976:VIQ851996 UYS851976:UYU851996 UOW851976:UOY851996 UFA851976:UFC851996 TVE851976:TVG851996 TLI851976:TLK851996 TBM851976:TBO851996 SRQ851976:SRS851996 SHU851976:SHW851996 RXY851976:RYA851996 ROC851976:ROE851996 REG851976:REI851996 QUK851976:QUM851996 QKO851976:QKQ851996 QAS851976:QAU851996 PQW851976:PQY851996 PHA851976:PHC851996 OXE851976:OXG851996 ONI851976:ONK851996 ODM851976:ODO851996 NTQ851976:NTS851996 NJU851976:NJW851996 MZY851976:NAA851996 MQC851976:MQE851996 MGG851976:MGI851996 LWK851976:LWM851996 LMO851976:LMQ851996 LCS851976:LCU851996 KSW851976:KSY851996 KJA851976:KJC851996 JZE851976:JZG851996 JPI851976:JPK851996 JFM851976:JFO851996 IVQ851976:IVS851996 ILU851976:ILW851996 IBY851976:ICA851996 HSC851976:HSE851996 HIG851976:HII851996 GYK851976:GYM851996 GOO851976:GOQ851996 GES851976:GEU851996 FUW851976:FUY851996 FLA851976:FLC851996 FBE851976:FBG851996 ERI851976:ERK851996 EHM851976:EHO851996 DXQ851976:DXS851996 DNU851976:DNW851996 DDY851976:DEA851996 CUC851976:CUE851996 CKG851976:CKI851996 CAK851976:CAM851996 BQO851976:BQQ851996 BGS851976:BGU851996 AWW851976:AWY851996 ANA851976:ANC851996 ADE851976:ADG851996 TI851976:TK851996 JM851976:JO851996 Q851976:S851996 WVY786440:WWA786460 WMC786440:WME786460 WCG786440:WCI786460 VSK786440:VSM786460 VIO786440:VIQ786460 UYS786440:UYU786460 UOW786440:UOY786460 UFA786440:UFC786460 TVE786440:TVG786460 TLI786440:TLK786460 TBM786440:TBO786460 SRQ786440:SRS786460 SHU786440:SHW786460 RXY786440:RYA786460 ROC786440:ROE786460 REG786440:REI786460 QUK786440:QUM786460 QKO786440:QKQ786460 QAS786440:QAU786460 PQW786440:PQY786460 PHA786440:PHC786460 OXE786440:OXG786460 ONI786440:ONK786460 ODM786440:ODO786460 NTQ786440:NTS786460 NJU786440:NJW786460 MZY786440:NAA786460 MQC786440:MQE786460 MGG786440:MGI786460 LWK786440:LWM786460 LMO786440:LMQ786460 LCS786440:LCU786460 KSW786440:KSY786460 KJA786440:KJC786460 JZE786440:JZG786460 JPI786440:JPK786460 JFM786440:JFO786460 IVQ786440:IVS786460 ILU786440:ILW786460 IBY786440:ICA786460 HSC786440:HSE786460 HIG786440:HII786460 GYK786440:GYM786460 GOO786440:GOQ786460 GES786440:GEU786460 FUW786440:FUY786460 FLA786440:FLC786460 FBE786440:FBG786460 ERI786440:ERK786460 EHM786440:EHO786460 DXQ786440:DXS786460 DNU786440:DNW786460 DDY786440:DEA786460 CUC786440:CUE786460 CKG786440:CKI786460 CAK786440:CAM786460 BQO786440:BQQ786460 BGS786440:BGU786460 AWW786440:AWY786460 ANA786440:ANC786460 ADE786440:ADG786460 TI786440:TK786460 JM786440:JO786460 Q786440:S786460 WVY720904:WWA720924 WMC720904:WME720924 WCG720904:WCI720924 VSK720904:VSM720924 VIO720904:VIQ720924 UYS720904:UYU720924 UOW720904:UOY720924 UFA720904:UFC720924 TVE720904:TVG720924 TLI720904:TLK720924 TBM720904:TBO720924 SRQ720904:SRS720924 SHU720904:SHW720924 RXY720904:RYA720924 ROC720904:ROE720924 REG720904:REI720924 QUK720904:QUM720924 QKO720904:QKQ720924 QAS720904:QAU720924 PQW720904:PQY720924 PHA720904:PHC720924 OXE720904:OXG720924 ONI720904:ONK720924 ODM720904:ODO720924 NTQ720904:NTS720924 NJU720904:NJW720924 MZY720904:NAA720924 MQC720904:MQE720924 MGG720904:MGI720924 LWK720904:LWM720924 LMO720904:LMQ720924 LCS720904:LCU720924 KSW720904:KSY720924 KJA720904:KJC720924 JZE720904:JZG720924 JPI720904:JPK720924 JFM720904:JFO720924 IVQ720904:IVS720924 ILU720904:ILW720924 IBY720904:ICA720924 HSC720904:HSE720924 HIG720904:HII720924 GYK720904:GYM720924 GOO720904:GOQ720924 GES720904:GEU720924 FUW720904:FUY720924 FLA720904:FLC720924 FBE720904:FBG720924 ERI720904:ERK720924 EHM720904:EHO720924 DXQ720904:DXS720924 DNU720904:DNW720924 DDY720904:DEA720924 CUC720904:CUE720924 CKG720904:CKI720924 CAK720904:CAM720924 BQO720904:BQQ720924 BGS720904:BGU720924 AWW720904:AWY720924 ANA720904:ANC720924 ADE720904:ADG720924 TI720904:TK720924 JM720904:JO720924 Q720904:S720924 WVY655368:WWA655388 WMC655368:WME655388 WCG655368:WCI655388 VSK655368:VSM655388 VIO655368:VIQ655388 UYS655368:UYU655388 UOW655368:UOY655388 UFA655368:UFC655388 TVE655368:TVG655388 TLI655368:TLK655388 TBM655368:TBO655388 SRQ655368:SRS655388 SHU655368:SHW655388 RXY655368:RYA655388 ROC655368:ROE655388 REG655368:REI655388 QUK655368:QUM655388 QKO655368:QKQ655388 QAS655368:QAU655388 PQW655368:PQY655388 PHA655368:PHC655388 OXE655368:OXG655388 ONI655368:ONK655388 ODM655368:ODO655388 NTQ655368:NTS655388 NJU655368:NJW655388 MZY655368:NAA655388 MQC655368:MQE655388 MGG655368:MGI655388 LWK655368:LWM655388 LMO655368:LMQ655388 LCS655368:LCU655388 KSW655368:KSY655388 KJA655368:KJC655388 JZE655368:JZG655388 JPI655368:JPK655388 JFM655368:JFO655388 IVQ655368:IVS655388 ILU655368:ILW655388 IBY655368:ICA655388 HSC655368:HSE655388 HIG655368:HII655388 GYK655368:GYM655388 GOO655368:GOQ655388 GES655368:GEU655388 FUW655368:FUY655388 FLA655368:FLC655388 FBE655368:FBG655388 ERI655368:ERK655388 EHM655368:EHO655388 DXQ655368:DXS655388 DNU655368:DNW655388 DDY655368:DEA655388 CUC655368:CUE655388 CKG655368:CKI655388 CAK655368:CAM655388 BQO655368:BQQ655388 BGS655368:BGU655388 AWW655368:AWY655388 ANA655368:ANC655388 ADE655368:ADG655388 TI655368:TK655388 JM655368:JO655388 Q655368:S655388 WVY589832:WWA589852 WMC589832:WME589852 WCG589832:WCI589852 VSK589832:VSM589852 VIO589832:VIQ589852 UYS589832:UYU589852 UOW589832:UOY589852 UFA589832:UFC589852 TVE589832:TVG589852 TLI589832:TLK589852 TBM589832:TBO589852 SRQ589832:SRS589852 SHU589832:SHW589852 RXY589832:RYA589852 ROC589832:ROE589852 REG589832:REI589852 QUK589832:QUM589852 QKO589832:QKQ589852 QAS589832:QAU589852 PQW589832:PQY589852 PHA589832:PHC589852 OXE589832:OXG589852 ONI589832:ONK589852 ODM589832:ODO589852 NTQ589832:NTS589852 NJU589832:NJW589852 MZY589832:NAA589852 MQC589832:MQE589852 MGG589832:MGI589852 LWK589832:LWM589852 LMO589832:LMQ589852 LCS589832:LCU589852 KSW589832:KSY589852 KJA589832:KJC589852 JZE589832:JZG589852 JPI589832:JPK589852 JFM589832:JFO589852 IVQ589832:IVS589852 ILU589832:ILW589852 IBY589832:ICA589852 HSC589832:HSE589852 HIG589832:HII589852 GYK589832:GYM589852 GOO589832:GOQ589852 GES589832:GEU589852 FUW589832:FUY589852 FLA589832:FLC589852 FBE589832:FBG589852 ERI589832:ERK589852 EHM589832:EHO589852 DXQ589832:DXS589852 DNU589832:DNW589852 DDY589832:DEA589852 CUC589832:CUE589852 CKG589832:CKI589852 CAK589832:CAM589852 BQO589832:BQQ589852 BGS589832:BGU589852 AWW589832:AWY589852 ANA589832:ANC589852 ADE589832:ADG589852 TI589832:TK589852 JM589832:JO589852 Q589832:S589852 WVY524296:WWA524316 WMC524296:WME524316 WCG524296:WCI524316 VSK524296:VSM524316 VIO524296:VIQ524316 UYS524296:UYU524316 UOW524296:UOY524316 UFA524296:UFC524316 TVE524296:TVG524316 TLI524296:TLK524316 TBM524296:TBO524316 SRQ524296:SRS524316 SHU524296:SHW524316 RXY524296:RYA524316 ROC524296:ROE524316 REG524296:REI524316 QUK524296:QUM524316 QKO524296:QKQ524316 QAS524296:QAU524316 PQW524296:PQY524316 PHA524296:PHC524316 OXE524296:OXG524316 ONI524296:ONK524316 ODM524296:ODO524316 NTQ524296:NTS524316 NJU524296:NJW524316 MZY524296:NAA524316 MQC524296:MQE524316 MGG524296:MGI524316 LWK524296:LWM524316 LMO524296:LMQ524316 LCS524296:LCU524316 KSW524296:KSY524316 KJA524296:KJC524316 JZE524296:JZG524316 JPI524296:JPK524316 JFM524296:JFO524316 IVQ524296:IVS524316 ILU524296:ILW524316 IBY524296:ICA524316 HSC524296:HSE524316 HIG524296:HII524316 GYK524296:GYM524316 GOO524296:GOQ524316 GES524296:GEU524316 FUW524296:FUY524316 FLA524296:FLC524316 FBE524296:FBG524316 ERI524296:ERK524316 EHM524296:EHO524316 DXQ524296:DXS524316 DNU524296:DNW524316 DDY524296:DEA524316 CUC524296:CUE524316 CKG524296:CKI524316 CAK524296:CAM524316 BQO524296:BQQ524316 BGS524296:BGU524316 AWW524296:AWY524316 ANA524296:ANC524316 ADE524296:ADG524316 TI524296:TK524316 JM524296:JO524316 Q524296:S524316 WVY458760:WWA458780 WMC458760:WME458780 WCG458760:WCI458780 VSK458760:VSM458780 VIO458760:VIQ458780 UYS458760:UYU458780 UOW458760:UOY458780 UFA458760:UFC458780 TVE458760:TVG458780 TLI458760:TLK458780 TBM458760:TBO458780 SRQ458760:SRS458780 SHU458760:SHW458780 RXY458760:RYA458780 ROC458760:ROE458780 REG458760:REI458780 QUK458760:QUM458780 QKO458760:QKQ458780 QAS458760:QAU458780 PQW458760:PQY458780 PHA458760:PHC458780 OXE458760:OXG458780 ONI458760:ONK458780 ODM458760:ODO458780 NTQ458760:NTS458780 NJU458760:NJW458780 MZY458760:NAA458780 MQC458760:MQE458780 MGG458760:MGI458780 LWK458760:LWM458780 LMO458760:LMQ458780 LCS458760:LCU458780 KSW458760:KSY458780 KJA458760:KJC458780 JZE458760:JZG458780 JPI458760:JPK458780 JFM458760:JFO458780 IVQ458760:IVS458780 ILU458760:ILW458780 IBY458760:ICA458780 HSC458760:HSE458780 HIG458760:HII458780 GYK458760:GYM458780 GOO458760:GOQ458780 GES458760:GEU458780 FUW458760:FUY458780 FLA458760:FLC458780 FBE458760:FBG458780 ERI458760:ERK458780 EHM458760:EHO458780 DXQ458760:DXS458780 DNU458760:DNW458780 DDY458760:DEA458780 CUC458760:CUE458780 CKG458760:CKI458780 CAK458760:CAM458780 BQO458760:BQQ458780 BGS458760:BGU458780 AWW458760:AWY458780 ANA458760:ANC458780 ADE458760:ADG458780 TI458760:TK458780 JM458760:JO458780 Q458760:S458780 WVY393224:WWA393244 WMC393224:WME393244 WCG393224:WCI393244 VSK393224:VSM393244 VIO393224:VIQ393244 UYS393224:UYU393244 UOW393224:UOY393244 UFA393224:UFC393244 TVE393224:TVG393244 TLI393224:TLK393244 TBM393224:TBO393244 SRQ393224:SRS393244 SHU393224:SHW393244 RXY393224:RYA393244 ROC393224:ROE393244 REG393224:REI393244 QUK393224:QUM393244 QKO393224:QKQ393244 QAS393224:QAU393244 PQW393224:PQY393244 PHA393224:PHC393244 OXE393224:OXG393244 ONI393224:ONK393244 ODM393224:ODO393244 NTQ393224:NTS393244 NJU393224:NJW393244 MZY393224:NAA393244 MQC393224:MQE393244 MGG393224:MGI393244 LWK393224:LWM393244 LMO393224:LMQ393244 LCS393224:LCU393244 KSW393224:KSY393244 KJA393224:KJC393244 JZE393224:JZG393244 JPI393224:JPK393244 JFM393224:JFO393244 IVQ393224:IVS393244 ILU393224:ILW393244 IBY393224:ICA393244 HSC393224:HSE393244 HIG393224:HII393244 GYK393224:GYM393244 GOO393224:GOQ393244 GES393224:GEU393244 FUW393224:FUY393244 FLA393224:FLC393244 FBE393224:FBG393244 ERI393224:ERK393244 EHM393224:EHO393244 DXQ393224:DXS393244 DNU393224:DNW393244 DDY393224:DEA393244 CUC393224:CUE393244 CKG393224:CKI393244 CAK393224:CAM393244 BQO393224:BQQ393244 BGS393224:BGU393244 AWW393224:AWY393244 ANA393224:ANC393244 ADE393224:ADG393244 TI393224:TK393244 JM393224:JO393244 Q393224:S393244 WVY327688:WWA327708 WMC327688:WME327708 WCG327688:WCI327708 VSK327688:VSM327708 VIO327688:VIQ327708 UYS327688:UYU327708 UOW327688:UOY327708 UFA327688:UFC327708 TVE327688:TVG327708 TLI327688:TLK327708 TBM327688:TBO327708 SRQ327688:SRS327708 SHU327688:SHW327708 RXY327688:RYA327708 ROC327688:ROE327708 REG327688:REI327708 QUK327688:QUM327708 QKO327688:QKQ327708 QAS327688:QAU327708 PQW327688:PQY327708 PHA327688:PHC327708 OXE327688:OXG327708 ONI327688:ONK327708 ODM327688:ODO327708 NTQ327688:NTS327708 NJU327688:NJW327708 MZY327688:NAA327708 MQC327688:MQE327708 MGG327688:MGI327708 LWK327688:LWM327708 LMO327688:LMQ327708 LCS327688:LCU327708 KSW327688:KSY327708 KJA327688:KJC327708 JZE327688:JZG327708 JPI327688:JPK327708 JFM327688:JFO327708 IVQ327688:IVS327708 ILU327688:ILW327708 IBY327688:ICA327708 HSC327688:HSE327708 HIG327688:HII327708 GYK327688:GYM327708 GOO327688:GOQ327708 GES327688:GEU327708 FUW327688:FUY327708 FLA327688:FLC327708 FBE327688:FBG327708 ERI327688:ERK327708 EHM327688:EHO327708 DXQ327688:DXS327708 DNU327688:DNW327708 DDY327688:DEA327708 CUC327688:CUE327708 CKG327688:CKI327708 CAK327688:CAM327708 BQO327688:BQQ327708 BGS327688:BGU327708 AWW327688:AWY327708 ANA327688:ANC327708 ADE327688:ADG327708 TI327688:TK327708 JM327688:JO327708 Q327688:S327708 WVY262152:WWA262172 WMC262152:WME262172 WCG262152:WCI262172 VSK262152:VSM262172 VIO262152:VIQ262172 UYS262152:UYU262172 UOW262152:UOY262172 UFA262152:UFC262172 TVE262152:TVG262172 TLI262152:TLK262172 TBM262152:TBO262172 SRQ262152:SRS262172 SHU262152:SHW262172 RXY262152:RYA262172 ROC262152:ROE262172 REG262152:REI262172 QUK262152:QUM262172 QKO262152:QKQ262172 QAS262152:QAU262172 PQW262152:PQY262172 PHA262152:PHC262172 OXE262152:OXG262172 ONI262152:ONK262172 ODM262152:ODO262172 NTQ262152:NTS262172 NJU262152:NJW262172 MZY262152:NAA262172 MQC262152:MQE262172 MGG262152:MGI262172 LWK262152:LWM262172 LMO262152:LMQ262172 LCS262152:LCU262172 KSW262152:KSY262172 KJA262152:KJC262172 JZE262152:JZG262172 JPI262152:JPK262172 JFM262152:JFO262172 IVQ262152:IVS262172 ILU262152:ILW262172 IBY262152:ICA262172 HSC262152:HSE262172 HIG262152:HII262172 GYK262152:GYM262172 GOO262152:GOQ262172 GES262152:GEU262172 FUW262152:FUY262172 FLA262152:FLC262172 FBE262152:FBG262172 ERI262152:ERK262172 EHM262152:EHO262172 DXQ262152:DXS262172 DNU262152:DNW262172 DDY262152:DEA262172 CUC262152:CUE262172 CKG262152:CKI262172 CAK262152:CAM262172 BQO262152:BQQ262172 BGS262152:BGU262172 AWW262152:AWY262172 ANA262152:ANC262172 ADE262152:ADG262172 TI262152:TK262172 JM262152:JO262172 Q262152:S262172 WVY196616:WWA196636 WMC196616:WME196636 WCG196616:WCI196636 VSK196616:VSM196636 VIO196616:VIQ196636 UYS196616:UYU196636 UOW196616:UOY196636 UFA196616:UFC196636 TVE196616:TVG196636 TLI196616:TLK196636 TBM196616:TBO196636 SRQ196616:SRS196636 SHU196616:SHW196636 RXY196616:RYA196636 ROC196616:ROE196636 REG196616:REI196636 QUK196616:QUM196636 QKO196616:QKQ196636 QAS196616:QAU196636 PQW196616:PQY196636 PHA196616:PHC196636 OXE196616:OXG196636 ONI196616:ONK196636 ODM196616:ODO196636 NTQ196616:NTS196636 NJU196616:NJW196636 MZY196616:NAA196636 MQC196616:MQE196636 MGG196616:MGI196636 LWK196616:LWM196636 LMO196616:LMQ196636 LCS196616:LCU196636 KSW196616:KSY196636 KJA196616:KJC196636 JZE196616:JZG196636 JPI196616:JPK196636 JFM196616:JFO196636 IVQ196616:IVS196636 ILU196616:ILW196636 IBY196616:ICA196636 HSC196616:HSE196636 HIG196616:HII196636 GYK196616:GYM196636 GOO196616:GOQ196636 GES196616:GEU196636 FUW196616:FUY196636 FLA196616:FLC196636 FBE196616:FBG196636 ERI196616:ERK196636 EHM196616:EHO196636 DXQ196616:DXS196636 DNU196616:DNW196636 DDY196616:DEA196636 CUC196616:CUE196636 CKG196616:CKI196636 CAK196616:CAM196636 BQO196616:BQQ196636 BGS196616:BGU196636 AWW196616:AWY196636 ANA196616:ANC196636 ADE196616:ADG196636 TI196616:TK196636 JM196616:JO196636 Q196616:S196636 WVY131080:WWA131100 WMC131080:WME131100 WCG131080:WCI131100 VSK131080:VSM131100 VIO131080:VIQ131100 UYS131080:UYU131100 UOW131080:UOY131100 UFA131080:UFC131100 TVE131080:TVG131100 TLI131080:TLK131100 TBM131080:TBO131100 SRQ131080:SRS131100 SHU131080:SHW131100 RXY131080:RYA131100 ROC131080:ROE131100 REG131080:REI131100 QUK131080:QUM131100 QKO131080:QKQ131100 QAS131080:QAU131100 PQW131080:PQY131100 PHA131080:PHC131100 OXE131080:OXG131100 ONI131080:ONK131100 ODM131080:ODO131100 NTQ131080:NTS131100 NJU131080:NJW131100 MZY131080:NAA131100 MQC131080:MQE131100 MGG131080:MGI131100 LWK131080:LWM131100 LMO131080:LMQ131100 LCS131080:LCU131100 KSW131080:KSY131100 KJA131080:KJC131100 JZE131080:JZG131100 JPI131080:JPK131100 JFM131080:JFO131100 IVQ131080:IVS131100 ILU131080:ILW131100 IBY131080:ICA131100 HSC131080:HSE131100 HIG131080:HII131100 GYK131080:GYM131100 GOO131080:GOQ131100 GES131080:GEU131100 FUW131080:FUY131100 FLA131080:FLC131100 FBE131080:FBG131100 ERI131080:ERK131100 EHM131080:EHO131100 DXQ131080:DXS131100 DNU131080:DNW131100 DDY131080:DEA131100 CUC131080:CUE131100 CKG131080:CKI131100 CAK131080:CAM131100 BQO131080:BQQ131100 BGS131080:BGU131100 AWW131080:AWY131100 ANA131080:ANC131100 ADE131080:ADG131100 TI131080:TK131100 JM131080:JO131100 Q131080:S131100 WVY65544:WWA65564 WMC65544:WME65564 WCG65544:WCI65564 VSK65544:VSM65564 VIO65544:VIQ65564 UYS65544:UYU65564 UOW65544:UOY65564 UFA65544:UFC65564 TVE65544:TVG65564 TLI65544:TLK65564 TBM65544:TBO65564 SRQ65544:SRS65564 SHU65544:SHW65564 RXY65544:RYA65564 ROC65544:ROE65564 REG65544:REI65564 QUK65544:QUM65564 QKO65544:QKQ65564 QAS65544:QAU65564 PQW65544:PQY65564 PHA65544:PHC65564 OXE65544:OXG65564 ONI65544:ONK65564 ODM65544:ODO65564 NTQ65544:NTS65564 NJU65544:NJW65564 MZY65544:NAA65564 MQC65544:MQE65564 MGG65544:MGI65564 LWK65544:LWM65564 LMO65544:LMQ65564 LCS65544:LCU65564 KSW65544:KSY65564 KJA65544:KJC65564 JZE65544:JZG65564 JPI65544:JPK65564 JFM65544:JFO65564 IVQ65544:IVS65564 ILU65544:ILW65564 IBY65544:ICA65564 HSC65544:HSE65564 HIG65544:HII65564 GYK65544:GYM65564 GOO65544:GOQ65564 GES65544:GEU65564 FUW65544:FUY65564 FLA65544:FLC65564 FBE65544:FBG65564 ERI65544:ERK65564 EHM65544:EHO65564 DXQ65544:DXS65564 DNU65544:DNW65564 DDY65544:DEA65564 CUC65544:CUE65564 CKG65544:CKI65564 CAK65544:CAM65564 BQO65544:BQQ65564 BGS65544:BGU65564 AWW65544:AWY65564 ANA65544:ANC65564 ADE65544:ADG65564 TI65544:TK65564 JM65544:JO65564 Q65544:S65564 WWH983048:WWH983068 WML983048:WML983068 WCP983048:WCP983068 VST983048:VST983068 VIX983048:VIX983068 UZB983048:UZB983068 UPF983048:UPF983068 UFJ983048:UFJ983068 TVN983048:TVN983068 TLR983048:TLR983068 TBV983048:TBV983068 SRZ983048:SRZ983068 SID983048:SID983068 RYH983048:RYH983068 ROL983048:ROL983068 REP983048:REP983068 QUT983048:QUT983068 QKX983048:QKX983068 QBB983048:QBB983068 PRF983048:PRF983068 PHJ983048:PHJ983068 OXN983048:OXN983068 ONR983048:ONR983068 ODV983048:ODV983068 NTZ983048:NTZ983068 NKD983048:NKD983068 NAH983048:NAH983068 MQL983048:MQL983068 MGP983048:MGP983068 LWT983048:LWT983068 LMX983048:LMX983068 LDB983048:LDB983068 KTF983048:KTF983068 KJJ983048:KJJ983068 JZN983048:JZN983068 JPR983048:JPR983068 JFV983048:JFV983068 IVZ983048:IVZ983068 IMD983048:IMD983068 ICH983048:ICH983068 HSL983048:HSL983068 HIP983048:HIP983068 GYT983048:GYT983068 GOX983048:GOX983068 GFB983048:GFB983068 FVF983048:FVF983068 FLJ983048:FLJ983068 FBN983048:FBN983068 ERR983048:ERR983068 EHV983048:EHV983068 DXZ983048:DXZ983068 DOD983048:DOD983068 DEH983048:DEH983068 CUL983048:CUL983068 CKP983048:CKP983068 CAT983048:CAT983068 BQX983048:BQX983068 BHB983048:BHB983068 AXF983048:AXF983068 ANJ983048:ANJ983068 ADN983048:ADN983068 TR983048:TR983068 JV983048:JV983068 Z983048:Z983068 WWH917512:WWH917532 WML917512:WML917532 WCP917512:WCP917532 VST917512:VST917532 VIX917512:VIX917532 UZB917512:UZB917532 UPF917512:UPF917532 UFJ917512:UFJ917532 TVN917512:TVN917532 TLR917512:TLR917532 TBV917512:TBV917532 SRZ917512:SRZ917532 SID917512:SID917532 RYH917512:RYH917532 ROL917512:ROL917532 REP917512:REP917532 QUT917512:QUT917532 QKX917512:QKX917532 QBB917512:QBB917532 PRF917512:PRF917532 PHJ917512:PHJ917532 OXN917512:OXN917532 ONR917512:ONR917532 ODV917512:ODV917532 NTZ917512:NTZ917532 NKD917512:NKD917532 NAH917512:NAH917532 MQL917512:MQL917532 MGP917512:MGP917532 LWT917512:LWT917532 LMX917512:LMX917532 LDB917512:LDB917532 KTF917512:KTF917532 KJJ917512:KJJ917532 JZN917512:JZN917532 JPR917512:JPR917532 JFV917512:JFV917532 IVZ917512:IVZ917532 IMD917512:IMD917532 ICH917512:ICH917532 HSL917512:HSL917532 HIP917512:HIP917532 GYT917512:GYT917532 GOX917512:GOX917532 GFB917512:GFB917532 FVF917512:FVF917532 FLJ917512:FLJ917532 FBN917512:FBN917532 ERR917512:ERR917532 EHV917512:EHV917532 DXZ917512:DXZ917532 DOD917512:DOD917532 DEH917512:DEH917532 CUL917512:CUL917532 CKP917512:CKP917532 CAT917512:CAT917532 BQX917512:BQX917532 BHB917512:BHB917532 AXF917512:AXF917532 ANJ917512:ANJ917532 ADN917512:ADN917532 TR917512:TR917532 JV917512:JV917532 Z917512:Z917532 WWH851976:WWH851996 WML851976:WML851996 WCP851976:WCP851996 VST851976:VST851996 VIX851976:VIX851996 UZB851976:UZB851996 UPF851976:UPF851996 UFJ851976:UFJ851996 TVN851976:TVN851996 TLR851976:TLR851996 TBV851976:TBV851996 SRZ851976:SRZ851996 SID851976:SID851996 RYH851976:RYH851996 ROL851976:ROL851996 REP851976:REP851996 QUT851976:QUT851996 QKX851976:QKX851996 QBB851976:QBB851996 PRF851976:PRF851996 PHJ851976:PHJ851996 OXN851976:OXN851996 ONR851976:ONR851996 ODV851976:ODV851996 NTZ851976:NTZ851996 NKD851976:NKD851996 NAH851976:NAH851996 MQL851976:MQL851996 MGP851976:MGP851996 LWT851976:LWT851996 LMX851976:LMX851996 LDB851976:LDB851996 KTF851976:KTF851996 KJJ851976:KJJ851996 JZN851976:JZN851996 JPR851976:JPR851996 JFV851976:JFV851996 IVZ851976:IVZ851996 IMD851976:IMD851996 ICH851976:ICH851996 HSL851976:HSL851996 HIP851976:HIP851996 GYT851976:GYT851996 GOX851976:GOX851996 GFB851976:GFB851996 FVF851976:FVF851996 FLJ851976:FLJ851996 FBN851976:FBN851996 ERR851976:ERR851996 EHV851976:EHV851996 DXZ851976:DXZ851996 DOD851976:DOD851996 DEH851976:DEH851996 CUL851976:CUL851996 CKP851976:CKP851996 CAT851976:CAT851996 BQX851976:BQX851996 BHB851976:BHB851996 AXF851976:AXF851996 ANJ851976:ANJ851996 ADN851976:ADN851996 TR851976:TR851996 JV851976:JV851996 Z851976:Z851996 WWH786440:WWH786460 WML786440:WML786460 WCP786440:WCP786460 VST786440:VST786460 VIX786440:VIX786460 UZB786440:UZB786460 UPF786440:UPF786460 UFJ786440:UFJ786460 TVN786440:TVN786460 TLR786440:TLR786460 TBV786440:TBV786460 SRZ786440:SRZ786460 SID786440:SID786460 RYH786440:RYH786460 ROL786440:ROL786460 REP786440:REP786460 QUT786440:QUT786460 QKX786440:QKX786460 QBB786440:QBB786460 PRF786440:PRF786460 PHJ786440:PHJ786460 OXN786440:OXN786460 ONR786440:ONR786460 ODV786440:ODV786460 NTZ786440:NTZ786460 NKD786440:NKD786460 NAH786440:NAH786460 MQL786440:MQL786460 MGP786440:MGP786460 LWT786440:LWT786460 LMX786440:LMX786460 LDB786440:LDB786460 KTF786440:KTF786460 KJJ786440:KJJ786460 JZN786440:JZN786460 JPR786440:JPR786460 JFV786440:JFV786460 IVZ786440:IVZ786460 IMD786440:IMD786460 ICH786440:ICH786460 HSL786440:HSL786460 HIP786440:HIP786460 GYT786440:GYT786460 GOX786440:GOX786460 GFB786440:GFB786460 FVF786440:FVF786460 FLJ786440:FLJ786460 FBN786440:FBN786460 ERR786440:ERR786460 EHV786440:EHV786460 DXZ786440:DXZ786460 DOD786440:DOD786460 DEH786440:DEH786460 CUL786440:CUL786460 CKP786440:CKP786460 CAT786440:CAT786460 BQX786440:BQX786460 BHB786440:BHB786460 AXF786440:AXF786460 ANJ786440:ANJ786460 ADN786440:ADN786460 TR786440:TR786460 JV786440:JV786460 Z786440:Z786460 WWH720904:WWH720924 WML720904:WML720924 WCP720904:WCP720924 VST720904:VST720924 VIX720904:VIX720924 UZB720904:UZB720924 UPF720904:UPF720924 UFJ720904:UFJ720924 TVN720904:TVN720924 TLR720904:TLR720924 TBV720904:TBV720924 SRZ720904:SRZ720924 SID720904:SID720924 RYH720904:RYH720924 ROL720904:ROL720924 REP720904:REP720924 QUT720904:QUT720924 QKX720904:QKX720924 QBB720904:QBB720924 PRF720904:PRF720924 PHJ720904:PHJ720924 OXN720904:OXN720924 ONR720904:ONR720924 ODV720904:ODV720924 NTZ720904:NTZ720924 NKD720904:NKD720924 NAH720904:NAH720924 MQL720904:MQL720924 MGP720904:MGP720924 LWT720904:LWT720924 LMX720904:LMX720924 LDB720904:LDB720924 KTF720904:KTF720924 KJJ720904:KJJ720924 JZN720904:JZN720924 JPR720904:JPR720924 JFV720904:JFV720924 IVZ720904:IVZ720924 IMD720904:IMD720924 ICH720904:ICH720924 HSL720904:HSL720924 HIP720904:HIP720924 GYT720904:GYT720924 GOX720904:GOX720924 GFB720904:GFB720924 FVF720904:FVF720924 FLJ720904:FLJ720924 FBN720904:FBN720924 ERR720904:ERR720924 EHV720904:EHV720924 DXZ720904:DXZ720924 DOD720904:DOD720924 DEH720904:DEH720924 CUL720904:CUL720924 CKP720904:CKP720924 CAT720904:CAT720924 BQX720904:BQX720924 BHB720904:BHB720924 AXF720904:AXF720924 ANJ720904:ANJ720924 ADN720904:ADN720924 TR720904:TR720924 JV720904:JV720924 Z720904:Z720924 WWH655368:WWH655388 WML655368:WML655388 WCP655368:WCP655388 VST655368:VST655388 VIX655368:VIX655388 UZB655368:UZB655388 UPF655368:UPF655388 UFJ655368:UFJ655388 TVN655368:TVN655388 TLR655368:TLR655388 TBV655368:TBV655388 SRZ655368:SRZ655388 SID655368:SID655388 RYH655368:RYH655388 ROL655368:ROL655388 REP655368:REP655388 QUT655368:QUT655388 QKX655368:QKX655388 QBB655368:QBB655388 PRF655368:PRF655388 PHJ655368:PHJ655388 OXN655368:OXN655388 ONR655368:ONR655388 ODV655368:ODV655388 NTZ655368:NTZ655388 NKD655368:NKD655388 NAH655368:NAH655388 MQL655368:MQL655388 MGP655368:MGP655388 LWT655368:LWT655388 LMX655368:LMX655388 LDB655368:LDB655388 KTF655368:KTF655388 KJJ655368:KJJ655388 JZN655368:JZN655388 JPR655368:JPR655388 JFV655368:JFV655388 IVZ655368:IVZ655388 IMD655368:IMD655388 ICH655368:ICH655388 HSL655368:HSL655388 HIP655368:HIP655388 GYT655368:GYT655388 GOX655368:GOX655388 GFB655368:GFB655388 FVF655368:FVF655388 FLJ655368:FLJ655388 FBN655368:FBN655388 ERR655368:ERR655388 EHV655368:EHV655388 DXZ655368:DXZ655388 DOD655368:DOD655388 DEH655368:DEH655388 CUL655368:CUL655388 CKP655368:CKP655388 CAT655368:CAT655388 BQX655368:BQX655388 BHB655368:BHB655388 AXF655368:AXF655388 ANJ655368:ANJ655388 ADN655368:ADN655388 TR655368:TR655388 JV655368:JV655388 Z655368:Z655388 WWH589832:WWH589852 WML589832:WML589852 WCP589832:WCP589852 VST589832:VST589852 VIX589832:VIX589852 UZB589832:UZB589852 UPF589832:UPF589852 UFJ589832:UFJ589852 TVN589832:TVN589852 TLR589832:TLR589852 TBV589832:TBV589852 SRZ589832:SRZ589852 SID589832:SID589852 RYH589832:RYH589852 ROL589832:ROL589852 REP589832:REP589852 QUT589832:QUT589852 QKX589832:QKX589852 QBB589832:QBB589852 PRF589832:PRF589852 PHJ589832:PHJ589852 OXN589832:OXN589852 ONR589832:ONR589852 ODV589832:ODV589852 NTZ589832:NTZ589852 NKD589832:NKD589852 NAH589832:NAH589852 MQL589832:MQL589852 MGP589832:MGP589852 LWT589832:LWT589852 LMX589832:LMX589852 LDB589832:LDB589852 KTF589832:KTF589852 KJJ589832:KJJ589852 JZN589832:JZN589852 JPR589832:JPR589852 JFV589832:JFV589852 IVZ589832:IVZ589852 IMD589832:IMD589852 ICH589832:ICH589852 HSL589832:HSL589852 HIP589832:HIP589852 GYT589832:GYT589852 GOX589832:GOX589852 GFB589832:GFB589852 FVF589832:FVF589852 FLJ589832:FLJ589852 FBN589832:FBN589852 ERR589832:ERR589852 EHV589832:EHV589852 DXZ589832:DXZ589852 DOD589832:DOD589852 DEH589832:DEH589852 CUL589832:CUL589852 CKP589832:CKP589852 CAT589832:CAT589852 BQX589832:BQX589852 BHB589832:BHB589852 AXF589832:AXF589852 ANJ589832:ANJ589852 ADN589832:ADN589852 TR589832:TR589852 JV589832:JV589852 Z589832:Z589852 WWH524296:WWH524316 WML524296:WML524316 WCP524296:WCP524316 VST524296:VST524316 VIX524296:VIX524316 UZB524296:UZB524316 UPF524296:UPF524316 UFJ524296:UFJ524316 TVN524296:TVN524316 TLR524296:TLR524316 TBV524296:TBV524316 SRZ524296:SRZ524316 SID524296:SID524316 RYH524296:RYH524316 ROL524296:ROL524316 REP524296:REP524316 QUT524296:QUT524316 QKX524296:QKX524316 QBB524296:QBB524316 PRF524296:PRF524316 PHJ524296:PHJ524316 OXN524296:OXN524316 ONR524296:ONR524316 ODV524296:ODV524316 NTZ524296:NTZ524316 NKD524296:NKD524316 NAH524296:NAH524316 MQL524296:MQL524316 MGP524296:MGP524316 LWT524296:LWT524316 LMX524296:LMX524316 LDB524296:LDB524316 KTF524296:KTF524316 KJJ524296:KJJ524316 JZN524296:JZN524316 JPR524296:JPR524316 JFV524296:JFV524316 IVZ524296:IVZ524316 IMD524296:IMD524316 ICH524296:ICH524316 HSL524296:HSL524316 HIP524296:HIP524316 GYT524296:GYT524316 GOX524296:GOX524316 GFB524296:GFB524316 FVF524296:FVF524316 FLJ524296:FLJ524316 FBN524296:FBN524316 ERR524296:ERR524316 EHV524296:EHV524316 DXZ524296:DXZ524316 DOD524296:DOD524316 DEH524296:DEH524316 CUL524296:CUL524316 CKP524296:CKP524316 CAT524296:CAT524316 BQX524296:BQX524316 BHB524296:BHB524316 AXF524296:AXF524316 ANJ524296:ANJ524316 ADN524296:ADN524316 TR524296:TR524316 JV524296:JV524316 Z524296:Z524316 WWH458760:WWH458780 WML458760:WML458780 WCP458760:WCP458780 VST458760:VST458780 VIX458760:VIX458780 UZB458760:UZB458780 UPF458760:UPF458780 UFJ458760:UFJ458780 TVN458760:TVN458780 TLR458760:TLR458780 TBV458760:TBV458780 SRZ458760:SRZ458780 SID458760:SID458780 RYH458760:RYH458780 ROL458760:ROL458780 REP458760:REP458780 QUT458760:QUT458780 QKX458760:QKX458780 QBB458760:QBB458780 PRF458760:PRF458780 PHJ458760:PHJ458780 OXN458760:OXN458780 ONR458760:ONR458780 ODV458760:ODV458780 NTZ458760:NTZ458780 NKD458760:NKD458780 NAH458760:NAH458780 MQL458760:MQL458780 MGP458760:MGP458780 LWT458760:LWT458780 LMX458760:LMX458780 LDB458760:LDB458780 KTF458760:KTF458780 KJJ458760:KJJ458780 JZN458760:JZN458780 JPR458760:JPR458780 JFV458760:JFV458780 IVZ458760:IVZ458780 IMD458760:IMD458780 ICH458760:ICH458780 HSL458760:HSL458780 HIP458760:HIP458780 GYT458760:GYT458780 GOX458760:GOX458780 GFB458760:GFB458780 FVF458760:FVF458780 FLJ458760:FLJ458780 FBN458760:FBN458780 ERR458760:ERR458780 EHV458760:EHV458780 DXZ458760:DXZ458780 DOD458760:DOD458780 DEH458760:DEH458780 CUL458760:CUL458780 CKP458760:CKP458780 CAT458760:CAT458780 BQX458760:BQX458780 BHB458760:BHB458780 AXF458760:AXF458780 ANJ458760:ANJ458780 ADN458760:ADN458780 TR458760:TR458780 JV458760:JV458780 Z458760:Z458780 WWH393224:WWH393244 WML393224:WML393244 WCP393224:WCP393244 VST393224:VST393244 VIX393224:VIX393244 UZB393224:UZB393244 UPF393224:UPF393244 UFJ393224:UFJ393244 TVN393224:TVN393244 TLR393224:TLR393244 TBV393224:TBV393244 SRZ393224:SRZ393244 SID393224:SID393244 RYH393224:RYH393244 ROL393224:ROL393244 REP393224:REP393244 QUT393224:QUT393244 QKX393224:QKX393244 QBB393224:QBB393244 PRF393224:PRF393244 PHJ393224:PHJ393244 OXN393224:OXN393244 ONR393224:ONR393244 ODV393224:ODV393244 NTZ393224:NTZ393244 NKD393224:NKD393244 NAH393224:NAH393244 MQL393224:MQL393244 MGP393224:MGP393244 LWT393224:LWT393244 LMX393224:LMX393244 LDB393224:LDB393244 KTF393224:KTF393244 KJJ393224:KJJ393244 JZN393224:JZN393244 JPR393224:JPR393244 JFV393224:JFV393244 IVZ393224:IVZ393244 IMD393224:IMD393244 ICH393224:ICH393244 HSL393224:HSL393244 HIP393224:HIP393244 GYT393224:GYT393244 GOX393224:GOX393244 GFB393224:GFB393244 FVF393224:FVF393244 FLJ393224:FLJ393244 FBN393224:FBN393244 ERR393224:ERR393244 EHV393224:EHV393244 DXZ393224:DXZ393244 DOD393224:DOD393244 DEH393224:DEH393244 CUL393224:CUL393244 CKP393224:CKP393244 CAT393224:CAT393244 BQX393224:BQX393244 BHB393224:BHB393244 AXF393224:AXF393244 ANJ393224:ANJ393244 ADN393224:ADN393244 TR393224:TR393244 JV393224:JV393244 Z393224:Z393244 WWH327688:WWH327708 WML327688:WML327708 WCP327688:WCP327708 VST327688:VST327708 VIX327688:VIX327708 UZB327688:UZB327708 UPF327688:UPF327708 UFJ327688:UFJ327708 TVN327688:TVN327708 TLR327688:TLR327708 TBV327688:TBV327708 SRZ327688:SRZ327708 SID327688:SID327708 RYH327688:RYH327708 ROL327688:ROL327708 REP327688:REP327708 QUT327688:QUT327708 QKX327688:QKX327708 QBB327688:QBB327708 PRF327688:PRF327708 PHJ327688:PHJ327708 OXN327688:OXN327708 ONR327688:ONR327708 ODV327688:ODV327708 NTZ327688:NTZ327708 NKD327688:NKD327708 NAH327688:NAH327708 MQL327688:MQL327708 MGP327688:MGP327708 LWT327688:LWT327708 LMX327688:LMX327708 LDB327688:LDB327708 KTF327688:KTF327708 KJJ327688:KJJ327708 JZN327688:JZN327708 JPR327688:JPR327708 JFV327688:JFV327708 IVZ327688:IVZ327708 IMD327688:IMD327708 ICH327688:ICH327708 HSL327688:HSL327708 HIP327688:HIP327708 GYT327688:GYT327708 GOX327688:GOX327708 GFB327688:GFB327708 FVF327688:FVF327708 FLJ327688:FLJ327708 FBN327688:FBN327708 ERR327688:ERR327708 EHV327688:EHV327708 DXZ327688:DXZ327708 DOD327688:DOD327708 DEH327688:DEH327708 CUL327688:CUL327708 CKP327688:CKP327708 CAT327688:CAT327708 BQX327688:BQX327708 BHB327688:BHB327708 AXF327688:AXF327708 ANJ327688:ANJ327708 ADN327688:ADN327708 TR327688:TR327708 JV327688:JV327708 Z327688:Z327708 WWH262152:WWH262172 WML262152:WML262172 WCP262152:WCP262172 VST262152:VST262172 VIX262152:VIX262172 UZB262152:UZB262172 UPF262152:UPF262172 UFJ262152:UFJ262172 TVN262152:TVN262172 TLR262152:TLR262172 TBV262152:TBV262172 SRZ262152:SRZ262172 SID262152:SID262172 RYH262152:RYH262172 ROL262152:ROL262172 REP262152:REP262172 QUT262152:QUT262172 QKX262152:QKX262172 QBB262152:QBB262172 PRF262152:PRF262172 PHJ262152:PHJ262172 OXN262152:OXN262172 ONR262152:ONR262172 ODV262152:ODV262172 NTZ262152:NTZ262172 NKD262152:NKD262172 NAH262152:NAH262172 MQL262152:MQL262172 MGP262152:MGP262172 LWT262152:LWT262172 LMX262152:LMX262172 LDB262152:LDB262172 KTF262152:KTF262172 KJJ262152:KJJ262172 JZN262152:JZN262172 JPR262152:JPR262172 JFV262152:JFV262172 IVZ262152:IVZ262172 IMD262152:IMD262172 ICH262152:ICH262172 HSL262152:HSL262172 HIP262152:HIP262172 GYT262152:GYT262172 GOX262152:GOX262172 GFB262152:GFB262172 FVF262152:FVF262172 FLJ262152:FLJ262172 FBN262152:FBN262172 ERR262152:ERR262172 EHV262152:EHV262172 DXZ262152:DXZ262172 DOD262152:DOD262172 DEH262152:DEH262172 CUL262152:CUL262172 CKP262152:CKP262172 CAT262152:CAT262172 BQX262152:BQX262172 BHB262152:BHB262172 AXF262152:AXF262172 ANJ262152:ANJ262172 ADN262152:ADN262172 TR262152:TR262172 JV262152:JV262172 Z262152:Z262172 WWH196616:WWH196636 WML196616:WML196636 WCP196616:WCP196636 VST196616:VST196636 VIX196616:VIX196636 UZB196616:UZB196636 UPF196616:UPF196636 UFJ196616:UFJ196636 TVN196616:TVN196636 TLR196616:TLR196636 TBV196616:TBV196636 SRZ196616:SRZ196636 SID196616:SID196636 RYH196616:RYH196636 ROL196616:ROL196636 REP196616:REP196636 QUT196616:QUT196636 QKX196616:QKX196636 QBB196616:QBB196636 PRF196616:PRF196636 PHJ196616:PHJ196636 OXN196616:OXN196636 ONR196616:ONR196636 ODV196616:ODV196636 NTZ196616:NTZ196636 NKD196616:NKD196636 NAH196616:NAH196636 MQL196616:MQL196636 MGP196616:MGP196636 LWT196616:LWT196636 LMX196616:LMX196636 LDB196616:LDB196636 KTF196616:KTF196636 KJJ196616:KJJ196636 JZN196616:JZN196636 JPR196616:JPR196636 JFV196616:JFV196636 IVZ196616:IVZ196636 IMD196616:IMD196636 ICH196616:ICH196636 HSL196616:HSL196636 HIP196616:HIP196636 GYT196616:GYT196636 GOX196616:GOX196636 GFB196616:GFB196636 FVF196616:FVF196636 FLJ196616:FLJ196636 FBN196616:FBN196636 ERR196616:ERR196636 EHV196616:EHV196636 DXZ196616:DXZ196636 DOD196616:DOD196636 DEH196616:DEH196636 CUL196616:CUL196636 CKP196616:CKP196636 CAT196616:CAT196636 BQX196616:BQX196636 BHB196616:BHB196636 AXF196616:AXF196636 ANJ196616:ANJ196636 ADN196616:ADN196636 TR196616:TR196636 JV196616:JV196636 Z196616:Z196636 WWH131080:WWH131100 WML131080:WML131100 WCP131080:WCP131100 VST131080:VST131100 VIX131080:VIX131100 UZB131080:UZB131100 UPF131080:UPF131100 UFJ131080:UFJ131100 TVN131080:TVN131100 TLR131080:TLR131100 TBV131080:TBV131100 SRZ131080:SRZ131100 SID131080:SID131100 RYH131080:RYH131100 ROL131080:ROL131100 REP131080:REP131100 QUT131080:QUT131100 QKX131080:QKX131100 QBB131080:QBB131100 PRF131080:PRF131100 PHJ131080:PHJ131100 OXN131080:OXN131100 ONR131080:ONR131100 ODV131080:ODV131100 NTZ131080:NTZ131100 NKD131080:NKD131100 NAH131080:NAH131100 MQL131080:MQL131100 MGP131080:MGP131100 LWT131080:LWT131100 LMX131080:LMX131100 LDB131080:LDB131100 KTF131080:KTF131100 KJJ131080:KJJ131100 JZN131080:JZN131100 JPR131080:JPR131100 JFV131080:JFV131100 IVZ131080:IVZ131100 IMD131080:IMD131100 ICH131080:ICH131100 HSL131080:HSL131100 HIP131080:HIP131100 GYT131080:GYT131100 GOX131080:GOX131100 GFB131080:GFB131100 FVF131080:FVF131100 FLJ131080:FLJ131100 FBN131080:FBN131100 ERR131080:ERR131100 EHV131080:EHV131100 DXZ131080:DXZ131100 DOD131080:DOD131100 DEH131080:DEH131100 CUL131080:CUL131100 CKP131080:CKP131100 CAT131080:CAT131100 BQX131080:BQX131100 BHB131080:BHB131100 AXF131080:AXF131100 ANJ131080:ANJ131100 ADN131080:ADN131100 TR131080:TR131100 JV131080:JV131100 Z131080:Z131100 WWH65544:WWH65564 WML65544:WML65564 WCP65544:WCP65564 VST65544:VST65564 VIX65544:VIX65564 UZB65544:UZB65564 UPF65544:UPF65564 UFJ65544:UFJ65564 TVN65544:TVN65564 TLR65544:TLR65564 TBV65544:TBV65564 SRZ65544:SRZ65564 SID65544:SID65564 RYH65544:RYH65564 ROL65544:ROL65564 REP65544:REP65564 QUT65544:QUT65564 QKX65544:QKX65564 QBB65544:QBB65564 PRF65544:PRF65564 PHJ65544:PHJ65564 OXN65544:OXN65564 ONR65544:ONR65564 ODV65544:ODV65564 NTZ65544:NTZ65564 NKD65544:NKD65564 NAH65544:NAH65564 MQL65544:MQL65564 MGP65544:MGP65564 LWT65544:LWT65564 LMX65544:LMX65564 LDB65544:LDB65564 KTF65544:KTF65564 KJJ65544:KJJ65564 JZN65544:JZN65564 JPR65544:JPR65564 JFV65544:JFV65564 IVZ65544:IVZ65564 IMD65544:IMD65564 ICH65544:ICH65564 HSL65544:HSL65564 HIP65544:HIP65564 GYT65544:GYT65564 GOX65544:GOX65564 GFB65544:GFB65564 FVF65544:FVF65564 FLJ65544:FLJ65564 FBN65544:FBN65564 ERR65544:ERR65564 EHV65544:EHV65564 DXZ65544:DXZ65564 DOD65544:DOD65564 DEH65544:DEH65564 CUL65544:CUL65564 CKP65544:CKP65564 CAT65544:CAT65564 BQX65544:BQX65564 BHB65544:BHB65564 AXF65544:AXF65564 ANJ65544:ANJ65564 ADN65544:ADN65564 TR65544:TR65564 Z5:Z28">
      <formula1>$AB$60:$AB$61</formula1>
    </dataValidation>
    <dataValidation type="list" allowBlank="1" showInputMessage="1" showErrorMessage="1" sqref="C65544:C65564 C5:C28 IY5:IY28 SU5:SU28 ACQ5:ACQ28 AMM5:AMM28 AWI5:AWI28 BGE5:BGE28 BQA5:BQA28 BZW5:BZW28 CJS5:CJS28 CTO5:CTO28 DDK5:DDK28 DNG5:DNG28 DXC5:DXC28 EGY5:EGY28 EQU5:EQU28 FAQ5:FAQ28 FKM5:FKM28 FUI5:FUI28 GEE5:GEE28 GOA5:GOA28 GXW5:GXW28 HHS5:HHS28 HRO5:HRO28 IBK5:IBK28 ILG5:ILG28 IVC5:IVC28 JEY5:JEY28 JOU5:JOU28 JYQ5:JYQ28 KIM5:KIM28 KSI5:KSI28 LCE5:LCE28 LMA5:LMA28 LVW5:LVW28 MFS5:MFS28 MPO5:MPO28 MZK5:MZK28 NJG5:NJG28 NTC5:NTC28 OCY5:OCY28 OMU5:OMU28 OWQ5:OWQ28 PGM5:PGM28 PQI5:PQI28 QAE5:QAE28 QKA5:QKA28 QTW5:QTW28 RDS5:RDS28 RNO5:RNO28 RXK5:RXK28 SHG5:SHG28 SRC5:SRC28 TAY5:TAY28 TKU5:TKU28 TUQ5:TUQ28 UEM5:UEM28 UOI5:UOI28 UYE5:UYE28 VIA5:VIA28 VRW5:VRW28 WBS5:WBS28 WLO5:WLO28 WVK5:WVK28 WVK983048:WVK983068 WLO983048:WLO983068 WBS983048:WBS983068 VRW983048:VRW983068 VIA983048:VIA983068 UYE983048:UYE983068 UOI983048:UOI983068 UEM983048:UEM983068 TUQ983048:TUQ983068 TKU983048:TKU983068 TAY983048:TAY983068 SRC983048:SRC983068 SHG983048:SHG983068 RXK983048:RXK983068 RNO983048:RNO983068 RDS983048:RDS983068 QTW983048:QTW983068 QKA983048:QKA983068 QAE983048:QAE983068 PQI983048:PQI983068 PGM983048:PGM983068 OWQ983048:OWQ983068 OMU983048:OMU983068 OCY983048:OCY983068 NTC983048:NTC983068 NJG983048:NJG983068 MZK983048:MZK983068 MPO983048:MPO983068 MFS983048:MFS983068 LVW983048:LVW983068 LMA983048:LMA983068 LCE983048:LCE983068 KSI983048:KSI983068 KIM983048:KIM983068 JYQ983048:JYQ983068 JOU983048:JOU983068 JEY983048:JEY983068 IVC983048:IVC983068 ILG983048:ILG983068 IBK983048:IBK983068 HRO983048:HRO983068 HHS983048:HHS983068 GXW983048:GXW983068 GOA983048:GOA983068 GEE983048:GEE983068 FUI983048:FUI983068 FKM983048:FKM983068 FAQ983048:FAQ983068 EQU983048:EQU983068 EGY983048:EGY983068 DXC983048:DXC983068 DNG983048:DNG983068 DDK983048:DDK983068 CTO983048:CTO983068 CJS983048:CJS983068 BZW983048:BZW983068 BQA983048:BQA983068 BGE983048:BGE983068 AWI983048:AWI983068 AMM983048:AMM983068 ACQ983048:ACQ983068 SU983048:SU983068 IY983048:IY983068 C983048:C983068 WVK917512:WVK917532 WLO917512:WLO917532 WBS917512:WBS917532 VRW917512:VRW917532 VIA917512:VIA917532 UYE917512:UYE917532 UOI917512:UOI917532 UEM917512:UEM917532 TUQ917512:TUQ917532 TKU917512:TKU917532 TAY917512:TAY917532 SRC917512:SRC917532 SHG917512:SHG917532 RXK917512:RXK917532 RNO917512:RNO917532 RDS917512:RDS917532 QTW917512:QTW917532 QKA917512:QKA917532 QAE917512:QAE917532 PQI917512:PQI917532 PGM917512:PGM917532 OWQ917512:OWQ917532 OMU917512:OMU917532 OCY917512:OCY917532 NTC917512:NTC917532 NJG917512:NJG917532 MZK917512:MZK917532 MPO917512:MPO917532 MFS917512:MFS917532 LVW917512:LVW917532 LMA917512:LMA917532 LCE917512:LCE917532 KSI917512:KSI917532 KIM917512:KIM917532 JYQ917512:JYQ917532 JOU917512:JOU917532 JEY917512:JEY917532 IVC917512:IVC917532 ILG917512:ILG917532 IBK917512:IBK917532 HRO917512:HRO917532 HHS917512:HHS917532 GXW917512:GXW917532 GOA917512:GOA917532 GEE917512:GEE917532 FUI917512:FUI917532 FKM917512:FKM917532 FAQ917512:FAQ917532 EQU917512:EQU917532 EGY917512:EGY917532 DXC917512:DXC917532 DNG917512:DNG917532 DDK917512:DDK917532 CTO917512:CTO917532 CJS917512:CJS917532 BZW917512:BZW917532 BQA917512:BQA917532 BGE917512:BGE917532 AWI917512:AWI917532 AMM917512:AMM917532 ACQ917512:ACQ917532 SU917512:SU917532 IY917512:IY917532 C917512:C917532 WVK851976:WVK851996 WLO851976:WLO851996 WBS851976:WBS851996 VRW851976:VRW851996 VIA851976:VIA851996 UYE851976:UYE851996 UOI851976:UOI851996 UEM851976:UEM851996 TUQ851976:TUQ851996 TKU851976:TKU851996 TAY851976:TAY851996 SRC851976:SRC851996 SHG851976:SHG851996 RXK851976:RXK851996 RNO851976:RNO851996 RDS851976:RDS851996 QTW851976:QTW851996 QKA851976:QKA851996 QAE851976:QAE851996 PQI851976:PQI851996 PGM851976:PGM851996 OWQ851976:OWQ851996 OMU851976:OMU851996 OCY851976:OCY851996 NTC851976:NTC851996 NJG851976:NJG851996 MZK851976:MZK851996 MPO851976:MPO851996 MFS851976:MFS851996 LVW851976:LVW851996 LMA851976:LMA851996 LCE851976:LCE851996 KSI851976:KSI851996 KIM851976:KIM851996 JYQ851976:JYQ851996 JOU851976:JOU851996 JEY851976:JEY851996 IVC851976:IVC851996 ILG851976:ILG851996 IBK851976:IBK851996 HRO851976:HRO851996 HHS851976:HHS851996 GXW851976:GXW851996 GOA851976:GOA851996 GEE851976:GEE851996 FUI851976:FUI851996 FKM851976:FKM851996 FAQ851976:FAQ851996 EQU851976:EQU851996 EGY851976:EGY851996 DXC851976:DXC851996 DNG851976:DNG851996 DDK851976:DDK851996 CTO851976:CTO851996 CJS851976:CJS851996 BZW851976:BZW851996 BQA851976:BQA851996 BGE851976:BGE851996 AWI851976:AWI851996 AMM851976:AMM851996 ACQ851976:ACQ851996 SU851976:SU851996 IY851976:IY851996 C851976:C851996 WVK786440:WVK786460 WLO786440:WLO786460 WBS786440:WBS786460 VRW786440:VRW786460 VIA786440:VIA786460 UYE786440:UYE786460 UOI786440:UOI786460 UEM786440:UEM786460 TUQ786440:TUQ786460 TKU786440:TKU786460 TAY786440:TAY786460 SRC786440:SRC786460 SHG786440:SHG786460 RXK786440:RXK786460 RNO786440:RNO786460 RDS786440:RDS786460 QTW786440:QTW786460 QKA786440:QKA786460 QAE786440:QAE786460 PQI786440:PQI786460 PGM786440:PGM786460 OWQ786440:OWQ786460 OMU786440:OMU786460 OCY786440:OCY786460 NTC786440:NTC786460 NJG786440:NJG786460 MZK786440:MZK786460 MPO786440:MPO786460 MFS786440:MFS786460 LVW786440:LVW786460 LMA786440:LMA786460 LCE786440:LCE786460 KSI786440:KSI786460 KIM786440:KIM786460 JYQ786440:JYQ786460 JOU786440:JOU786460 JEY786440:JEY786460 IVC786440:IVC786460 ILG786440:ILG786460 IBK786440:IBK786460 HRO786440:HRO786460 HHS786440:HHS786460 GXW786440:GXW786460 GOA786440:GOA786460 GEE786440:GEE786460 FUI786440:FUI786460 FKM786440:FKM786460 FAQ786440:FAQ786460 EQU786440:EQU786460 EGY786440:EGY786460 DXC786440:DXC786460 DNG786440:DNG786460 DDK786440:DDK786460 CTO786440:CTO786460 CJS786440:CJS786460 BZW786440:BZW786460 BQA786440:BQA786460 BGE786440:BGE786460 AWI786440:AWI786460 AMM786440:AMM786460 ACQ786440:ACQ786460 SU786440:SU786460 IY786440:IY786460 C786440:C786460 WVK720904:WVK720924 WLO720904:WLO720924 WBS720904:WBS720924 VRW720904:VRW720924 VIA720904:VIA720924 UYE720904:UYE720924 UOI720904:UOI720924 UEM720904:UEM720924 TUQ720904:TUQ720924 TKU720904:TKU720924 TAY720904:TAY720924 SRC720904:SRC720924 SHG720904:SHG720924 RXK720904:RXK720924 RNO720904:RNO720924 RDS720904:RDS720924 QTW720904:QTW720924 QKA720904:QKA720924 QAE720904:QAE720924 PQI720904:PQI720924 PGM720904:PGM720924 OWQ720904:OWQ720924 OMU720904:OMU720924 OCY720904:OCY720924 NTC720904:NTC720924 NJG720904:NJG720924 MZK720904:MZK720924 MPO720904:MPO720924 MFS720904:MFS720924 LVW720904:LVW720924 LMA720904:LMA720924 LCE720904:LCE720924 KSI720904:KSI720924 KIM720904:KIM720924 JYQ720904:JYQ720924 JOU720904:JOU720924 JEY720904:JEY720924 IVC720904:IVC720924 ILG720904:ILG720924 IBK720904:IBK720924 HRO720904:HRO720924 HHS720904:HHS720924 GXW720904:GXW720924 GOA720904:GOA720924 GEE720904:GEE720924 FUI720904:FUI720924 FKM720904:FKM720924 FAQ720904:FAQ720924 EQU720904:EQU720924 EGY720904:EGY720924 DXC720904:DXC720924 DNG720904:DNG720924 DDK720904:DDK720924 CTO720904:CTO720924 CJS720904:CJS720924 BZW720904:BZW720924 BQA720904:BQA720924 BGE720904:BGE720924 AWI720904:AWI720924 AMM720904:AMM720924 ACQ720904:ACQ720924 SU720904:SU720924 IY720904:IY720924 C720904:C720924 WVK655368:WVK655388 WLO655368:WLO655388 WBS655368:WBS655388 VRW655368:VRW655388 VIA655368:VIA655388 UYE655368:UYE655388 UOI655368:UOI655388 UEM655368:UEM655388 TUQ655368:TUQ655388 TKU655368:TKU655388 TAY655368:TAY655388 SRC655368:SRC655388 SHG655368:SHG655388 RXK655368:RXK655388 RNO655368:RNO655388 RDS655368:RDS655388 QTW655368:QTW655388 QKA655368:QKA655388 QAE655368:QAE655388 PQI655368:PQI655388 PGM655368:PGM655388 OWQ655368:OWQ655388 OMU655368:OMU655388 OCY655368:OCY655388 NTC655368:NTC655388 NJG655368:NJG655388 MZK655368:MZK655388 MPO655368:MPO655388 MFS655368:MFS655388 LVW655368:LVW655388 LMA655368:LMA655388 LCE655368:LCE655388 KSI655368:KSI655388 KIM655368:KIM655388 JYQ655368:JYQ655388 JOU655368:JOU655388 JEY655368:JEY655388 IVC655368:IVC655388 ILG655368:ILG655388 IBK655368:IBK655388 HRO655368:HRO655388 HHS655368:HHS655388 GXW655368:GXW655388 GOA655368:GOA655388 GEE655368:GEE655388 FUI655368:FUI655388 FKM655368:FKM655388 FAQ655368:FAQ655388 EQU655368:EQU655388 EGY655368:EGY655388 DXC655368:DXC655388 DNG655368:DNG655388 DDK655368:DDK655388 CTO655368:CTO655388 CJS655368:CJS655388 BZW655368:BZW655388 BQA655368:BQA655388 BGE655368:BGE655388 AWI655368:AWI655388 AMM655368:AMM655388 ACQ655368:ACQ655388 SU655368:SU655388 IY655368:IY655388 C655368:C655388 WVK589832:WVK589852 WLO589832:WLO589852 WBS589832:WBS589852 VRW589832:VRW589852 VIA589832:VIA589852 UYE589832:UYE589852 UOI589832:UOI589852 UEM589832:UEM589852 TUQ589832:TUQ589852 TKU589832:TKU589852 TAY589832:TAY589852 SRC589832:SRC589852 SHG589832:SHG589852 RXK589832:RXK589852 RNO589832:RNO589852 RDS589832:RDS589852 QTW589832:QTW589852 QKA589832:QKA589852 QAE589832:QAE589852 PQI589832:PQI589852 PGM589832:PGM589852 OWQ589832:OWQ589852 OMU589832:OMU589852 OCY589832:OCY589852 NTC589832:NTC589852 NJG589832:NJG589852 MZK589832:MZK589852 MPO589832:MPO589852 MFS589832:MFS589852 LVW589832:LVW589852 LMA589832:LMA589852 LCE589832:LCE589852 KSI589832:KSI589852 KIM589832:KIM589852 JYQ589832:JYQ589852 JOU589832:JOU589852 JEY589832:JEY589852 IVC589832:IVC589852 ILG589832:ILG589852 IBK589832:IBK589852 HRO589832:HRO589852 HHS589832:HHS589852 GXW589832:GXW589852 GOA589832:GOA589852 GEE589832:GEE589852 FUI589832:FUI589852 FKM589832:FKM589852 FAQ589832:FAQ589852 EQU589832:EQU589852 EGY589832:EGY589852 DXC589832:DXC589852 DNG589832:DNG589852 DDK589832:DDK589852 CTO589832:CTO589852 CJS589832:CJS589852 BZW589832:BZW589852 BQA589832:BQA589852 BGE589832:BGE589852 AWI589832:AWI589852 AMM589832:AMM589852 ACQ589832:ACQ589852 SU589832:SU589852 IY589832:IY589852 C589832:C589852 WVK524296:WVK524316 WLO524296:WLO524316 WBS524296:WBS524316 VRW524296:VRW524316 VIA524296:VIA524316 UYE524296:UYE524316 UOI524296:UOI524316 UEM524296:UEM524316 TUQ524296:TUQ524316 TKU524296:TKU524316 TAY524296:TAY524316 SRC524296:SRC524316 SHG524296:SHG524316 RXK524296:RXK524316 RNO524296:RNO524316 RDS524296:RDS524316 QTW524296:QTW524316 QKA524296:QKA524316 QAE524296:QAE524316 PQI524296:PQI524316 PGM524296:PGM524316 OWQ524296:OWQ524316 OMU524296:OMU524316 OCY524296:OCY524316 NTC524296:NTC524316 NJG524296:NJG524316 MZK524296:MZK524316 MPO524296:MPO524316 MFS524296:MFS524316 LVW524296:LVW524316 LMA524296:LMA524316 LCE524296:LCE524316 KSI524296:KSI524316 KIM524296:KIM524316 JYQ524296:JYQ524316 JOU524296:JOU524316 JEY524296:JEY524316 IVC524296:IVC524316 ILG524296:ILG524316 IBK524296:IBK524316 HRO524296:HRO524316 HHS524296:HHS524316 GXW524296:GXW524316 GOA524296:GOA524316 GEE524296:GEE524316 FUI524296:FUI524316 FKM524296:FKM524316 FAQ524296:FAQ524316 EQU524296:EQU524316 EGY524296:EGY524316 DXC524296:DXC524316 DNG524296:DNG524316 DDK524296:DDK524316 CTO524296:CTO524316 CJS524296:CJS524316 BZW524296:BZW524316 BQA524296:BQA524316 BGE524296:BGE524316 AWI524296:AWI524316 AMM524296:AMM524316 ACQ524296:ACQ524316 SU524296:SU524316 IY524296:IY524316 C524296:C524316 WVK458760:WVK458780 WLO458760:WLO458780 WBS458760:WBS458780 VRW458760:VRW458780 VIA458760:VIA458780 UYE458760:UYE458780 UOI458760:UOI458780 UEM458760:UEM458780 TUQ458760:TUQ458780 TKU458760:TKU458780 TAY458760:TAY458780 SRC458760:SRC458780 SHG458760:SHG458780 RXK458760:RXK458780 RNO458760:RNO458780 RDS458760:RDS458780 QTW458760:QTW458780 QKA458760:QKA458780 QAE458760:QAE458780 PQI458760:PQI458780 PGM458760:PGM458780 OWQ458760:OWQ458780 OMU458760:OMU458780 OCY458760:OCY458780 NTC458760:NTC458780 NJG458760:NJG458780 MZK458760:MZK458780 MPO458760:MPO458780 MFS458760:MFS458780 LVW458760:LVW458780 LMA458760:LMA458780 LCE458760:LCE458780 KSI458760:KSI458780 KIM458760:KIM458780 JYQ458760:JYQ458780 JOU458760:JOU458780 JEY458760:JEY458780 IVC458760:IVC458780 ILG458760:ILG458780 IBK458760:IBK458780 HRO458760:HRO458780 HHS458760:HHS458780 GXW458760:GXW458780 GOA458760:GOA458780 GEE458760:GEE458780 FUI458760:FUI458780 FKM458760:FKM458780 FAQ458760:FAQ458780 EQU458760:EQU458780 EGY458760:EGY458780 DXC458760:DXC458780 DNG458760:DNG458780 DDK458760:DDK458780 CTO458760:CTO458780 CJS458760:CJS458780 BZW458760:BZW458780 BQA458760:BQA458780 BGE458760:BGE458780 AWI458760:AWI458780 AMM458760:AMM458780 ACQ458760:ACQ458780 SU458760:SU458780 IY458760:IY458780 C458760:C458780 WVK393224:WVK393244 WLO393224:WLO393244 WBS393224:WBS393244 VRW393224:VRW393244 VIA393224:VIA393244 UYE393224:UYE393244 UOI393224:UOI393244 UEM393224:UEM393244 TUQ393224:TUQ393244 TKU393224:TKU393244 TAY393224:TAY393244 SRC393224:SRC393244 SHG393224:SHG393244 RXK393224:RXK393244 RNO393224:RNO393244 RDS393224:RDS393244 QTW393224:QTW393244 QKA393224:QKA393244 QAE393224:QAE393244 PQI393224:PQI393244 PGM393224:PGM393244 OWQ393224:OWQ393244 OMU393224:OMU393244 OCY393224:OCY393244 NTC393224:NTC393244 NJG393224:NJG393244 MZK393224:MZK393244 MPO393224:MPO393244 MFS393224:MFS393244 LVW393224:LVW393244 LMA393224:LMA393244 LCE393224:LCE393244 KSI393224:KSI393244 KIM393224:KIM393244 JYQ393224:JYQ393244 JOU393224:JOU393244 JEY393224:JEY393244 IVC393224:IVC393244 ILG393224:ILG393244 IBK393224:IBK393244 HRO393224:HRO393244 HHS393224:HHS393244 GXW393224:GXW393244 GOA393224:GOA393244 GEE393224:GEE393244 FUI393224:FUI393244 FKM393224:FKM393244 FAQ393224:FAQ393244 EQU393224:EQU393244 EGY393224:EGY393244 DXC393224:DXC393244 DNG393224:DNG393244 DDK393224:DDK393244 CTO393224:CTO393244 CJS393224:CJS393244 BZW393224:BZW393244 BQA393224:BQA393244 BGE393224:BGE393244 AWI393224:AWI393244 AMM393224:AMM393244 ACQ393224:ACQ393244 SU393224:SU393244 IY393224:IY393244 C393224:C393244 WVK327688:WVK327708 WLO327688:WLO327708 WBS327688:WBS327708 VRW327688:VRW327708 VIA327688:VIA327708 UYE327688:UYE327708 UOI327688:UOI327708 UEM327688:UEM327708 TUQ327688:TUQ327708 TKU327688:TKU327708 TAY327688:TAY327708 SRC327688:SRC327708 SHG327688:SHG327708 RXK327688:RXK327708 RNO327688:RNO327708 RDS327688:RDS327708 QTW327688:QTW327708 QKA327688:QKA327708 QAE327688:QAE327708 PQI327688:PQI327708 PGM327688:PGM327708 OWQ327688:OWQ327708 OMU327688:OMU327708 OCY327688:OCY327708 NTC327688:NTC327708 NJG327688:NJG327708 MZK327688:MZK327708 MPO327688:MPO327708 MFS327688:MFS327708 LVW327688:LVW327708 LMA327688:LMA327708 LCE327688:LCE327708 KSI327688:KSI327708 KIM327688:KIM327708 JYQ327688:JYQ327708 JOU327688:JOU327708 JEY327688:JEY327708 IVC327688:IVC327708 ILG327688:ILG327708 IBK327688:IBK327708 HRO327688:HRO327708 HHS327688:HHS327708 GXW327688:GXW327708 GOA327688:GOA327708 GEE327688:GEE327708 FUI327688:FUI327708 FKM327688:FKM327708 FAQ327688:FAQ327708 EQU327688:EQU327708 EGY327688:EGY327708 DXC327688:DXC327708 DNG327688:DNG327708 DDK327688:DDK327708 CTO327688:CTO327708 CJS327688:CJS327708 BZW327688:BZW327708 BQA327688:BQA327708 BGE327688:BGE327708 AWI327688:AWI327708 AMM327688:AMM327708 ACQ327688:ACQ327708 SU327688:SU327708 IY327688:IY327708 C327688:C327708 WVK262152:WVK262172 WLO262152:WLO262172 WBS262152:WBS262172 VRW262152:VRW262172 VIA262152:VIA262172 UYE262152:UYE262172 UOI262152:UOI262172 UEM262152:UEM262172 TUQ262152:TUQ262172 TKU262152:TKU262172 TAY262152:TAY262172 SRC262152:SRC262172 SHG262152:SHG262172 RXK262152:RXK262172 RNO262152:RNO262172 RDS262152:RDS262172 QTW262152:QTW262172 QKA262152:QKA262172 QAE262152:QAE262172 PQI262152:PQI262172 PGM262152:PGM262172 OWQ262152:OWQ262172 OMU262152:OMU262172 OCY262152:OCY262172 NTC262152:NTC262172 NJG262152:NJG262172 MZK262152:MZK262172 MPO262152:MPO262172 MFS262152:MFS262172 LVW262152:LVW262172 LMA262152:LMA262172 LCE262152:LCE262172 KSI262152:KSI262172 KIM262152:KIM262172 JYQ262152:JYQ262172 JOU262152:JOU262172 JEY262152:JEY262172 IVC262152:IVC262172 ILG262152:ILG262172 IBK262152:IBK262172 HRO262152:HRO262172 HHS262152:HHS262172 GXW262152:GXW262172 GOA262152:GOA262172 GEE262152:GEE262172 FUI262152:FUI262172 FKM262152:FKM262172 FAQ262152:FAQ262172 EQU262152:EQU262172 EGY262152:EGY262172 DXC262152:DXC262172 DNG262152:DNG262172 DDK262152:DDK262172 CTO262152:CTO262172 CJS262152:CJS262172 BZW262152:BZW262172 BQA262152:BQA262172 BGE262152:BGE262172 AWI262152:AWI262172 AMM262152:AMM262172 ACQ262152:ACQ262172 SU262152:SU262172 IY262152:IY262172 C262152:C262172 WVK196616:WVK196636 WLO196616:WLO196636 WBS196616:WBS196636 VRW196616:VRW196636 VIA196616:VIA196636 UYE196616:UYE196636 UOI196616:UOI196636 UEM196616:UEM196636 TUQ196616:TUQ196636 TKU196616:TKU196636 TAY196616:TAY196636 SRC196616:SRC196636 SHG196616:SHG196636 RXK196616:RXK196636 RNO196616:RNO196636 RDS196616:RDS196636 QTW196616:QTW196636 QKA196616:QKA196636 QAE196616:QAE196636 PQI196616:PQI196636 PGM196616:PGM196636 OWQ196616:OWQ196636 OMU196616:OMU196636 OCY196616:OCY196636 NTC196616:NTC196636 NJG196616:NJG196636 MZK196616:MZK196636 MPO196616:MPO196636 MFS196616:MFS196636 LVW196616:LVW196636 LMA196616:LMA196636 LCE196616:LCE196636 KSI196616:KSI196636 KIM196616:KIM196636 JYQ196616:JYQ196636 JOU196616:JOU196636 JEY196616:JEY196636 IVC196616:IVC196636 ILG196616:ILG196636 IBK196616:IBK196636 HRO196616:HRO196636 HHS196616:HHS196636 GXW196616:GXW196636 GOA196616:GOA196636 GEE196616:GEE196636 FUI196616:FUI196636 FKM196616:FKM196636 FAQ196616:FAQ196636 EQU196616:EQU196636 EGY196616:EGY196636 DXC196616:DXC196636 DNG196616:DNG196636 DDK196616:DDK196636 CTO196616:CTO196636 CJS196616:CJS196636 BZW196616:BZW196636 BQA196616:BQA196636 BGE196616:BGE196636 AWI196616:AWI196636 AMM196616:AMM196636 ACQ196616:ACQ196636 SU196616:SU196636 IY196616:IY196636 C196616:C196636 WVK131080:WVK131100 WLO131080:WLO131100 WBS131080:WBS131100 VRW131080:VRW131100 VIA131080:VIA131100 UYE131080:UYE131100 UOI131080:UOI131100 UEM131080:UEM131100 TUQ131080:TUQ131100 TKU131080:TKU131100 TAY131080:TAY131100 SRC131080:SRC131100 SHG131080:SHG131100 RXK131080:RXK131100 RNO131080:RNO131100 RDS131080:RDS131100 QTW131080:QTW131100 QKA131080:QKA131100 QAE131080:QAE131100 PQI131080:PQI131100 PGM131080:PGM131100 OWQ131080:OWQ131100 OMU131080:OMU131100 OCY131080:OCY131100 NTC131080:NTC131100 NJG131080:NJG131100 MZK131080:MZK131100 MPO131080:MPO131100 MFS131080:MFS131100 LVW131080:LVW131100 LMA131080:LMA131100 LCE131080:LCE131100 KSI131080:KSI131100 KIM131080:KIM131100 JYQ131080:JYQ131100 JOU131080:JOU131100 JEY131080:JEY131100 IVC131080:IVC131100 ILG131080:ILG131100 IBK131080:IBK131100 HRO131080:HRO131100 HHS131080:HHS131100 GXW131080:GXW131100 GOA131080:GOA131100 GEE131080:GEE131100 FUI131080:FUI131100 FKM131080:FKM131100 FAQ131080:FAQ131100 EQU131080:EQU131100 EGY131080:EGY131100 DXC131080:DXC131100 DNG131080:DNG131100 DDK131080:DDK131100 CTO131080:CTO131100 CJS131080:CJS131100 BZW131080:BZW131100 BQA131080:BQA131100 BGE131080:BGE131100 AWI131080:AWI131100 AMM131080:AMM131100 ACQ131080:ACQ131100 SU131080:SU131100 IY131080:IY131100 C131080:C131100 WVK65544:WVK65564 WLO65544:WLO65564 WBS65544:WBS65564 VRW65544:VRW65564 VIA65544:VIA65564 UYE65544:UYE65564 UOI65544:UOI65564 UEM65544:UEM65564 TUQ65544:TUQ65564 TKU65544:TKU65564 TAY65544:TAY65564 SRC65544:SRC65564 SHG65544:SHG65564 RXK65544:RXK65564 RNO65544:RNO65564 RDS65544:RDS65564 QTW65544:QTW65564 QKA65544:QKA65564 QAE65544:QAE65564 PQI65544:PQI65564 PGM65544:PGM65564 OWQ65544:OWQ65564 OMU65544:OMU65564 OCY65544:OCY65564 NTC65544:NTC65564 NJG65544:NJG65564 MZK65544:MZK65564 MPO65544:MPO65564 MFS65544:MFS65564 LVW65544:LVW65564 LMA65544:LMA65564 LCE65544:LCE65564 KSI65544:KSI65564 KIM65544:KIM65564 JYQ65544:JYQ65564 JOU65544:JOU65564 JEY65544:JEY65564 IVC65544:IVC65564 ILG65544:ILG65564 IBK65544:IBK65564 HRO65544:HRO65564 HHS65544:HHS65564 GXW65544:GXW65564 GOA65544:GOA65564 GEE65544:GEE65564 FUI65544:FUI65564 FKM65544:FKM65564 FAQ65544:FAQ65564 EQU65544:EQU65564 EGY65544:EGY65564 DXC65544:DXC65564 DNG65544:DNG65564 DDK65544:DDK65564 CTO65544:CTO65564 CJS65544:CJS65564 BZW65544:BZW65564 BQA65544:BQA65564 BGE65544:BGE65564 AWI65544:AWI65564 AMM65544:AMM65564 ACQ65544:ACQ65564 SU65544:SU65564 IY65544:IY65564">
      <formula1>$AB$63:$AB$68</formula1>
    </dataValidation>
    <dataValidation type="list" allowBlank="1" showInputMessage="1" showErrorMessage="1" sqref="E65544:E65564 E5:E28 JA5:JA28 SW5:SW28 ACS5:ACS28 AMO5:AMO28 AWK5:AWK28 BGG5:BGG28 BQC5:BQC28 BZY5:BZY28 CJU5:CJU28 CTQ5:CTQ28 DDM5:DDM28 DNI5:DNI28 DXE5:DXE28 EHA5:EHA28 EQW5:EQW28 FAS5:FAS28 FKO5:FKO28 FUK5:FUK28 GEG5:GEG28 GOC5:GOC28 GXY5:GXY28 HHU5:HHU28 HRQ5:HRQ28 IBM5:IBM28 ILI5:ILI28 IVE5:IVE28 JFA5:JFA28 JOW5:JOW28 JYS5:JYS28 KIO5:KIO28 KSK5:KSK28 LCG5:LCG28 LMC5:LMC28 LVY5:LVY28 MFU5:MFU28 MPQ5:MPQ28 MZM5:MZM28 NJI5:NJI28 NTE5:NTE28 ODA5:ODA28 OMW5:OMW28 OWS5:OWS28 PGO5:PGO28 PQK5:PQK28 QAG5:QAG28 QKC5:QKC28 QTY5:QTY28 RDU5:RDU28 RNQ5:RNQ28 RXM5:RXM28 SHI5:SHI28 SRE5:SRE28 TBA5:TBA28 TKW5:TKW28 TUS5:TUS28 UEO5:UEO28 UOK5:UOK28 UYG5:UYG28 VIC5:VIC28 VRY5:VRY28 WBU5:WBU28 WLQ5:WLQ28 WVM5:WVM28 WVM983048:WVM983068 WLQ983048:WLQ983068 WBU983048:WBU983068 VRY983048:VRY983068 VIC983048:VIC983068 UYG983048:UYG983068 UOK983048:UOK983068 UEO983048:UEO983068 TUS983048:TUS983068 TKW983048:TKW983068 TBA983048:TBA983068 SRE983048:SRE983068 SHI983048:SHI983068 RXM983048:RXM983068 RNQ983048:RNQ983068 RDU983048:RDU983068 QTY983048:QTY983068 QKC983048:QKC983068 QAG983048:QAG983068 PQK983048:PQK983068 PGO983048:PGO983068 OWS983048:OWS983068 OMW983048:OMW983068 ODA983048:ODA983068 NTE983048:NTE983068 NJI983048:NJI983068 MZM983048:MZM983068 MPQ983048:MPQ983068 MFU983048:MFU983068 LVY983048:LVY983068 LMC983048:LMC983068 LCG983048:LCG983068 KSK983048:KSK983068 KIO983048:KIO983068 JYS983048:JYS983068 JOW983048:JOW983068 JFA983048:JFA983068 IVE983048:IVE983068 ILI983048:ILI983068 IBM983048:IBM983068 HRQ983048:HRQ983068 HHU983048:HHU983068 GXY983048:GXY983068 GOC983048:GOC983068 GEG983048:GEG983068 FUK983048:FUK983068 FKO983048:FKO983068 FAS983048:FAS983068 EQW983048:EQW983068 EHA983048:EHA983068 DXE983048:DXE983068 DNI983048:DNI983068 DDM983048:DDM983068 CTQ983048:CTQ983068 CJU983048:CJU983068 BZY983048:BZY983068 BQC983048:BQC983068 BGG983048:BGG983068 AWK983048:AWK983068 AMO983048:AMO983068 ACS983048:ACS983068 SW983048:SW983068 JA983048:JA983068 E983048:E983068 WVM917512:WVM917532 WLQ917512:WLQ917532 WBU917512:WBU917532 VRY917512:VRY917532 VIC917512:VIC917532 UYG917512:UYG917532 UOK917512:UOK917532 UEO917512:UEO917532 TUS917512:TUS917532 TKW917512:TKW917532 TBA917512:TBA917532 SRE917512:SRE917532 SHI917512:SHI917532 RXM917512:RXM917532 RNQ917512:RNQ917532 RDU917512:RDU917532 QTY917512:QTY917532 QKC917512:QKC917532 QAG917512:QAG917532 PQK917512:PQK917532 PGO917512:PGO917532 OWS917512:OWS917532 OMW917512:OMW917532 ODA917512:ODA917532 NTE917512:NTE917532 NJI917512:NJI917532 MZM917512:MZM917532 MPQ917512:MPQ917532 MFU917512:MFU917532 LVY917512:LVY917532 LMC917512:LMC917532 LCG917512:LCG917532 KSK917512:KSK917532 KIO917512:KIO917532 JYS917512:JYS917532 JOW917512:JOW917532 JFA917512:JFA917532 IVE917512:IVE917532 ILI917512:ILI917532 IBM917512:IBM917532 HRQ917512:HRQ917532 HHU917512:HHU917532 GXY917512:GXY917532 GOC917512:GOC917532 GEG917512:GEG917532 FUK917512:FUK917532 FKO917512:FKO917532 FAS917512:FAS917532 EQW917512:EQW917532 EHA917512:EHA917532 DXE917512:DXE917532 DNI917512:DNI917532 DDM917512:DDM917532 CTQ917512:CTQ917532 CJU917512:CJU917532 BZY917512:BZY917532 BQC917512:BQC917532 BGG917512:BGG917532 AWK917512:AWK917532 AMO917512:AMO917532 ACS917512:ACS917532 SW917512:SW917532 JA917512:JA917532 E917512:E917532 WVM851976:WVM851996 WLQ851976:WLQ851996 WBU851976:WBU851996 VRY851976:VRY851996 VIC851976:VIC851996 UYG851976:UYG851996 UOK851976:UOK851996 UEO851976:UEO851996 TUS851976:TUS851996 TKW851976:TKW851996 TBA851976:TBA851996 SRE851976:SRE851996 SHI851976:SHI851996 RXM851976:RXM851996 RNQ851976:RNQ851996 RDU851976:RDU851996 QTY851976:QTY851996 QKC851976:QKC851996 QAG851976:QAG851996 PQK851976:PQK851996 PGO851976:PGO851996 OWS851976:OWS851996 OMW851976:OMW851996 ODA851976:ODA851996 NTE851976:NTE851996 NJI851976:NJI851996 MZM851976:MZM851996 MPQ851976:MPQ851996 MFU851976:MFU851996 LVY851976:LVY851996 LMC851976:LMC851996 LCG851976:LCG851996 KSK851976:KSK851996 KIO851976:KIO851996 JYS851976:JYS851996 JOW851976:JOW851996 JFA851976:JFA851996 IVE851976:IVE851996 ILI851976:ILI851996 IBM851976:IBM851996 HRQ851976:HRQ851996 HHU851976:HHU851996 GXY851976:GXY851996 GOC851976:GOC851996 GEG851976:GEG851996 FUK851976:FUK851996 FKO851976:FKO851996 FAS851976:FAS851996 EQW851976:EQW851996 EHA851976:EHA851996 DXE851976:DXE851996 DNI851976:DNI851996 DDM851976:DDM851996 CTQ851976:CTQ851996 CJU851976:CJU851996 BZY851976:BZY851996 BQC851976:BQC851996 BGG851976:BGG851996 AWK851976:AWK851996 AMO851976:AMO851996 ACS851976:ACS851996 SW851976:SW851996 JA851976:JA851996 E851976:E851996 WVM786440:WVM786460 WLQ786440:WLQ786460 WBU786440:WBU786460 VRY786440:VRY786460 VIC786440:VIC786460 UYG786440:UYG786460 UOK786440:UOK786460 UEO786440:UEO786460 TUS786440:TUS786460 TKW786440:TKW786460 TBA786440:TBA786460 SRE786440:SRE786460 SHI786440:SHI786460 RXM786440:RXM786460 RNQ786440:RNQ786460 RDU786440:RDU786460 QTY786440:QTY786460 QKC786440:QKC786460 QAG786440:QAG786460 PQK786440:PQK786460 PGO786440:PGO786460 OWS786440:OWS786460 OMW786440:OMW786460 ODA786440:ODA786460 NTE786440:NTE786460 NJI786440:NJI786460 MZM786440:MZM786460 MPQ786440:MPQ786460 MFU786440:MFU786460 LVY786440:LVY786460 LMC786440:LMC786460 LCG786440:LCG786460 KSK786440:KSK786460 KIO786440:KIO786460 JYS786440:JYS786460 JOW786440:JOW786460 JFA786440:JFA786460 IVE786440:IVE786460 ILI786440:ILI786460 IBM786440:IBM786460 HRQ786440:HRQ786460 HHU786440:HHU786460 GXY786440:GXY786460 GOC786440:GOC786460 GEG786440:GEG786460 FUK786440:FUK786460 FKO786440:FKO786460 FAS786440:FAS786460 EQW786440:EQW786460 EHA786440:EHA786460 DXE786440:DXE786460 DNI786440:DNI786460 DDM786440:DDM786460 CTQ786440:CTQ786460 CJU786440:CJU786460 BZY786440:BZY786460 BQC786440:BQC786460 BGG786440:BGG786460 AWK786440:AWK786460 AMO786440:AMO786460 ACS786440:ACS786460 SW786440:SW786460 JA786440:JA786460 E786440:E786460 WVM720904:WVM720924 WLQ720904:WLQ720924 WBU720904:WBU720924 VRY720904:VRY720924 VIC720904:VIC720924 UYG720904:UYG720924 UOK720904:UOK720924 UEO720904:UEO720924 TUS720904:TUS720924 TKW720904:TKW720924 TBA720904:TBA720924 SRE720904:SRE720924 SHI720904:SHI720924 RXM720904:RXM720924 RNQ720904:RNQ720924 RDU720904:RDU720924 QTY720904:QTY720924 QKC720904:QKC720924 QAG720904:QAG720924 PQK720904:PQK720924 PGO720904:PGO720924 OWS720904:OWS720924 OMW720904:OMW720924 ODA720904:ODA720924 NTE720904:NTE720924 NJI720904:NJI720924 MZM720904:MZM720924 MPQ720904:MPQ720924 MFU720904:MFU720924 LVY720904:LVY720924 LMC720904:LMC720924 LCG720904:LCG720924 KSK720904:KSK720924 KIO720904:KIO720924 JYS720904:JYS720924 JOW720904:JOW720924 JFA720904:JFA720924 IVE720904:IVE720924 ILI720904:ILI720924 IBM720904:IBM720924 HRQ720904:HRQ720924 HHU720904:HHU720924 GXY720904:GXY720924 GOC720904:GOC720924 GEG720904:GEG720924 FUK720904:FUK720924 FKO720904:FKO720924 FAS720904:FAS720924 EQW720904:EQW720924 EHA720904:EHA720924 DXE720904:DXE720924 DNI720904:DNI720924 DDM720904:DDM720924 CTQ720904:CTQ720924 CJU720904:CJU720924 BZY720904:BZY720924 BQC720904:BQC720924 BGG720904:BGG720924 AWK720904:AWK720924 AMO720904:AMO720924 ACS720904:ACS720924 SW720904:SW720924 JA720904:JA720924 E720904:E720924 WVM655368:WVM655388 WLQ655368:WLQ655388 WBU655368:WBU655388 VRY655368:VRY655388 VIC655368:VIC655388 UYG655368:UYG655388 UOK655368:UOK655388 UEO655368:UEO655388 TUS655368:TUS655388 TKW655368:TKW655388 TBA655368:TBA655388 SRE655368:SRE655388 SHI655368:SHI655388 RXM655368:RXM655388 RNQ655368:RNQ655388 RDU655368:RDU655388 QTY655368:QTY655388 QKC655368:QKC655388 QAG655368:QAG655388 PQK655368:PQK655388 PGO655368:PGO655388 OWS655368:OWS655388 OMW655368:OMW655388 ODA655368:ODA655388 NTE655368:NTE655388 NJI655368:NJI655388 MZM655368:MZM655388 MPQ655368:MPQ655388 MFU655368:MFU655388 LVY655368:LVY655388 LMC655368:LMC655388 LCG655368:LCG655388 KSK655368:KSK655388 KIO655368:KIO655388 JYS655368:JYS655388 JOW655368:JOW655388 JFA655368:JFA655388 IVE655368:IVE655388 ILI655368:ILI655388 IBM655368:IBM655388 HRQ655368:HRQ655388 HHU655368:HHU655388 GXY655368:GXY655388 GOC655368:GOC655388 GEG655368:GEG655388 FUK655368:FUK655388 FKO655368:FKO655388 FAS655368:FAS655388 EQW655368:EQW655388 EHA655368:EHA655388 DXE655368:DXE655388 DNI655368:DNI655388 DDM655368:DDM655388 CTQ655368:CTQ655388 CJU655368:CJU655388 BZY655368:BZY655388 BQC655368:BQC655388 BGG655368:BGG655388 AWK655368:AWK655388 AMO655368:AMO655388 ACS655368:ACS655388 SW655368:SW655388 JA655368:JA655388 E655368:E655388 WVM589832:WVM589852 WLQ589832:WLQ589852 WBU589832:WBU589852 VRY589832:VRY589852 VIC589832:VIC589852 UYG589832:UYG589852 UOK589832:UOK589852 UEO589832:UEO589852 TUS589832:TUS589852 TKW589832:TKW589852 TBA589832:TBA589852 SRE589832:SRE589852 SHI589832:SHI589852 RXM589832:RXM589852 RNQ589832:RNQ589852 RDU589832:RDU589852 QTY589832:QTY589852 QKC589832:QKC589852 QAG589832:QAG589852 PQK589832:PQK589852 PGO589832:PGO589852 OWS589832:OWS589852 OMW589832:OMW589852 ODA589832:ODA589852 NTE589832:NTE589852 NJI589832:NJI589852 MZM589832:MZM589852 MPQ589832:MPQ589852 MFU589832:MFU589852 LVY589832:LVY589852 LMC589832:LMC589852 LCG589832:LCG589852 KSK589832:KSK589852 KIO589832:KIO589852 JYS589832:JYS589852 JOW589832:JOW589852 JFA589832:JFA589852 IVE589832:IVE589852 ILI589832:ILI589852 IBM589832:IBM589852 HRQ589832:HRQ589852 HHU589832:HHU589852 GXY589832:GXY589852 GOC589832:GOC589852 GEG589832:GEG589852 FUK589832:FUK589852 FKO589832:FKO589852 FAS589832:FAS589852 EQW589832:EQW589852 EHA589832:EHA589852 DXE589832:DXE589852 DNI589832:DNI589852 DDM589832:DDM589852 CTQ589832:CTQ589852 CJU589832:CJU589852 BZY589832:BZY589852 BQC589832:BQC589852 BGG589832:BGG589852 AWK589832:AWK589852 AMO589832:AMO589852 ACS589832:ACS589852 SW589832:SW589852 JA589832:JA589852 E589832:E589852 WVM524296:WVM524316 WLQ524296:WLQ524316 WBU524296:WBU524316 VRY524296:VRY524316 VIC524296:VIC524316 UYG524296:UYG524316 UOK524296:UOK524316 UEO524296:UEO524316 TUS524296:TUS524316 TKW524296:TKW524316 TBA524296:TBA524316 SRE524296:SRE524316 SHI524296:SHI524316 RXM524296:RXM524316 RNQ524296:RNQ524316 RDU524296:RDU524316 QTY524296:QTY524316 QKC524296:QKC524316 QAG524296:QAG524316 PQK524296:PQK524316 PGO524296:PGO524316 OWS524296:OWS524316 OMW524296:OMW524316 ODA524296:ODA524316 NTE524296:NTE524316 NJI524296:NJI524316 MZM524296:MZM524316 MPQ524296:MPQ524316 MFU524296:MFU524316 LVY524296:LVY524316 LMC524296:LMC524316 LCG524296:LCG524316 KSK524296:KSK524316 KIO524296:KIO524316 JYS524296:JYS524316 JOW524296:JOW524316 JFA524296:JFA524316 IVE524296:IVE524316 ILI524296:ILI524316 IBM524296:IBM524316 HRQ524296:HRQ524316 HHU524296:HHU524316 GXY524296:GXY524316 GOC524296:GOC524316 GEG524296:GEG524316 FUK524296:FUK524316 FKO524296:FKO524316 FAS524296:FAS524316 EQW524296:EQW524316 EHA524296:EHA524316 DXE524296:DXE524316 DNI524296:DNI524316 DDM524296:DDM524316 CTQ524296:CTQ524316 CJU524296:CJU524316 BZY524296:BZY524316 BQC524296:BQC524316 BGG524296:BGG524316 AWK524296:AWK524316 AMO524296:AMO524316 ACS524296:ACS524316 SW524296:SW524316 JA524296:JA524316 E524296:E524316 WVM458760:WVM458780 WLQ458760:WLQ458780 WBU458760:WBU458780 VRY458760:VRY458780 VIC458760:VIC458780 UYG458760:UYG458780 UOK458760:UOK458780 UEO458760:UEO458780 TUS458760:TUS458780 TKW458760:TKW458780 TBA458760:TBA458780 SRE458760:SRE458780 SHI458760:SHI458780 RXM458760:RXM458780 RNQ458760:RNQ458780 RDU458760:RDU458780 QTY458760:QTY458780 QKC458760:QKC458780 QAG458760:QAG458780 PQK458760:PQK458780 PGO458760:PGO458780 OWS458760:OWS458780 OMW458760:OMW458780 ODA458760:ODA458780 NTE458760:NTE458780 NJI458760:NJI458780 MZM458760:MZM458780 MPQ458760:MPQ458780 MFU458760:MFU458780 LVY458760:LVY458780 LMC458760:LMC458780 LCG458760:LCG458780 KSK458760:KSK458780 KIO458760:KIO458780 JYS458760:JYS458780 JOW458760:JOW458780 JFA458760:JFA458780 IVE458760:IVE458780 ILI458760:ILI458780 IBM458760:IBM458780 HRQ458760:HRQ458780 HHU458760:HHU458780 GXY458760:GXY458780 GOC458760:GOC458780 GEG458760:GEG458780 FUK458760:FUK458780 FKO458760:FKO458780 FAS458760:FAS458780 EQW458760:EQW458780 EHA458760:EHA458780 DXE458760:DXE458780 DNI458760:DNI458780 DDM458760:DDM458780 CTQ458760:CTQ458780 CJU458760:CJU458780 BZY458760:BZY458780 BQC458760:BQC458780 BGG458760:BGG458780 AWK458760:AWK458780 AMO458760:AMO458780 ACS458760:ACS458780 SW458760:SW458780 JA458760:JA458780 E458760:E458780 WVM393224:WVM393244 WLQ393224:WLQ393244 WBU393224:WBU393244 VRY393224:VRY393244 VIC393224:VIC393244 UYG393224:UYG393244 UOK393224:UOK393244 UEO393224:UEO393244 TUS393224:TUS393244 TKW393224:TKW393244 TBA393224:TBA393244 SRE393224:SRE393244 SHI393224:SHI393244 RXM393224:RXM393244 RNQ393224:RNQ393244 RDU393224:RDU393244 QTY393224:QTY393244 QKC393224:QKC393244 QAG393224:QAG393244 PQK393224:PQK393244 PGO393224:PGO393244 OWS393224:OWS393244 OMW393224:OMW393244 ODA393224:ODA393244 NTE393224:NTE393244 NJI393224:NJI393244 MZM393224:MZM393244 MPQ393224:MPQ393244 MFU393224:MFU393244 LVY393224:LVY393244 LMC393224:LMC393244 LCG393224:LCG393244 KSK393224:KSK393244 KIO393224:KIO393244 JYS393224:JYS393244 JOW393224:JOW393244 JFA393224:JFA393244 IVE393224:IVE393244 ILI393224:ILI393244 IBM393224:IBM393244 HRQ393224:HRQ393244 HHU393224:HHU393244 GXY393224:GXY393244 GOC393224:GOC393244 GEG393224:GEG393244 FUK393224:FUK393244 FKO393224:FKO393244 FAS393224:FAS393244 EQW393224:EQW393244 EHA393224:EHA393244 DXE393224:DXE393244 DNI393224:DNI393244 DDM393224:DDM393244 CTQ393224:CTQ393244 CJU393224:CJU393244 BZY393224:BZY393244 BQC393224:BQC393244 BGG393224:BGG393244 AWK393224:AWK393244 AMO393224:AMO393244 ACS393224:ACS393244 SW393224:SW393244 JA393224:JA393244 E393224:E393244 WVM327688:WVM327708 WLQ327688:WLQ327708 WBU327688:WBU327708 VRY327688:VRY327708 VIC327688:VIC327708 UYG327688:UYG327708 UOK327688:UOK327708 UEO327688:UEO327708 TUS327688:TUS327708 TKW327688:TKW327708 TBA327688:TBA327708 SRE327688:SRE327708 SHI327688:SHI327708 RXM327688:RXM327708 RNQ327688:RNQ327708 RDU327688:RDU327708 QTY327688:QTY327708 QKC327688:QKC327708 QAG327688:QAG327708 PQK327688:PQK327708 PGO327688:PGO327708 OWS327688:OWS327708 OMW327688:OMW327708 ODA327688:ODA327708 NTE327688:NTE327708 NJI327688:NJI327708 MZM327688:MZM327708 MPQ327688:MPQ327708 MFU327688:MFU327708 LVY327688:LVY327708 LMC327688:LMC327708 LCG327688:LCG327708 KSK327688:KSK327708 KIO327688:KIO327708 JYS327688:JYS327708 JOW327688:JOW327708 JFA327688:JFA327708 IVE327688:IVE327708 ILI327688:ILI327708 IBM327688:IBM327708 HRQ327688:HRQ327708 HHU327688:HHU327708 GXY327688:GXY327708 GOC327688:GOC327708 GEG327688:GEG327708 FUK327688:FUK327708 FKO327688:FKO327708 FAS327688:FAS327708 EQW327688:EQW327708 EHA327688:EHA327708 DXE327688:DXE327708 DNI327688:DNI327708 DDM327688:DDM327708 CTQ327688:CTQ327708 CJU327688:CJU327708 BZY327688:BZY327708 BQC327688:BQC327708 BGG327688:BGG327708 AWK327688:AWK327708 AMO327688:AMO327708 ACS327688:ACS327708 SW327688:SW327708 JA327688:JA327708 E327688:E327708 WVM262152:WVM262172 WLQ262152:WLQ262172 WBU262152:WBU262172 VRY262152:VRY262172 VIC262152:VIC262172 UYG262152:UYG262172 UOK262152:UOK262172 UEO262152:UEO262172 TUS262152:TUS262172 TKW262152:TKW262172 TBA262152:TBA262172 SRE262152:SRE262172 SHI262152:SHI262172 RXM262152:RXM262172 RNQ262152:RNQ262172 RDU262152:RDU262172 QTY262152:QTY262172 QKC262152:QKC262172 QAG262152:QAG262172 PQK262152:PQK262172 PGO262152:PGO262172 OWS262152:OWS262172 OMW262152:OMW262172 ODA262152:ODA262172 NTE262152:NTE262172 NJI262152:NJI262172 MZM262152:MZM262172 MPQ262152:MPQ262172 MFU262152:MFU262172 LVY262152:LVY262172 LMC262152:LMC262172 LCG262152:LCG262172 KSK262152:KSK262172 KIO262152:KIO262172 JYS262152:JYS262172 JOW262152:JOW262172 JFA262152:JFA262172 IVE262152:IVE262172 ILI262152:ILI262172 IBM262152:IBM262172 HRQ262152:HRQ262172 HHU262152:HHU262172 GXY262152:GXY262172 GOC262152:GOC262172 GEG262152:GEG262172 FUK262152:FUK262172 FKO262152:FKO262172 FAS262152:FAS262172 EQW262152:EQW262172 EHA262152:EHA262172 DXE262152:DXE262172 DNI262152:DNI262172 DDM262152:DDM262172 CTQ262152:CTQ262172 CJU262152:CJU262172 BZY262152:BZY262172 BQC262152:BQC262172 BGG262152:BGG262172 AWK262152:AWK262172 AMO262152:AMO262172 ACS262152:ACS262172 SW262152:SW262172 JA262152:JA262172 E262152:E262172 WVM196616:WVM196636 WLQ196616:WLQ196636 WBU196616:WBU196636 VRY196616:VRY196636 VIC196616:VIC196636 UYG196616:UYG196636 UOK196616:UOK196636 UEO196616:UEO196636 TUS196616:TUS196636 TKW196616:TKW196636 TBA196616:TBA196636 SRE196616:SRE196636 SHI196616:SHI196636 RXM196616:RXM196636 RNQ196616:RNQ196636 RDU196616:RDU196636 QTY196616:QTY196636 QKC196616:QKC196636 QAG196616:QAG196636 PQK196616:PQK196636 PGO196616:PGO196636 OWS196616:OWS196636 OMW196616:OMW196636 ODA196616:ODA196636 NTE196616:NTE196636 NJI196616:NJI196636 MZM196616:MZM196636 MPQ196616:MPQ196636 MFU196616:MFU196636 LVY196616:LVY196636 LMC196616:LMC196636 LCG196616:LCG196636 KSK196616:KSK196636 KIO196616:KIO196636 JYS196616:JYS196636 JOW196616:JOW196636 JFA196616:JFA196636 IVE196616:IVE196636 ILI196616:ILI196636 IBM196616:IBM196636 HRQ196616:HRQ196636 HHU196616:HHU196636 GXY196616:GXY196636 GOC196616:GOC196636 GEG196616:GEG196636 FUK196616:FUK196636 FKO196616:FKO196636 FAS196616:FAS196636 EQW196616:EQW196636 EHA196616:EHA196636 DXE196616:DXE196636 DNI196616:DNI196636 DDM196616:DDM196636 CTQ196616:CTQ196636 CJU196616:CJU196636 BZY196616:BZY196636 BQC196616:BQC196636 BGG196616:BGG196636 AWK196616:AWK196636 AMO196616:AMO196636 ACS196616:ACS196636 SW196616:SW196636 JA196616:JA196636 E196616:E196636 WVM131080:WVM131100 WLQ131080:WLQ131100 WBU131080:WBU131100 VRY131080:VRY131100 VIC131080:VIC131100 UYG131080:UYG131100 UOK131080:UOK131100 UEO131080:UEO131100 TUS131080:TUS131100 TKW131080:TKW131100 TBA131080:TBA131100 SRE131080:SRE131100 SHI131080:SHI131100 RXM131080:RXM131100 RNQ131080:RNQ131100 RDU131080:RDU131100 QTY131080:QTY131100 QKC131080:QKC131100 QAG131080:QAG131100 PQK131080:PQK131100 PGO131080:PGO131100 OWS131080:OWS131100 OMW131080:OMW131100 ODA131080:ODA131100 NTE131080:NTE131100 NJI131080:NJI131100 MZM131080:MZM131100 MPQ131080:MPQ131100 MFU131080:MFU131100 LVY131080:LVY131100 LMC131080:LMC131100 LCG131080:LCG131100 KSK131080:KSK131100 KIO131080:KIO131100 JYS131080:JYS131100 JOW131080:JOW131100 JFA131080:JFA131100 IVE131080:IVE131100 ILI131080:ILI131100 IBM131080:IBM131100 HRQ131080:HRQ131100 HHU131080:HHU131100 GXY131080:GXY131100 GOC131080:GOC131100 GEG131080:GEG131100 FUK131080:FUK131100 FKO131080:FKO131100 FAS131080:FAS131100 EQW131080:EQW131100 EHA131080:EHA131100 DXE131080:DXE131100 DNI131080:DNI131100 DDM131080:DDM131100 CTQ131080:CTQ131100 CJU131080:CJU131100 BZY131080:BZY131100 BQC131080:BQC131100 BGG131080:BGG131100 AWK131080:AWK131100 AMO131080:AMO131100 ACS131080:ACS131100 SW131080:SW131100 JA131080:JA131100 E131080:E131100 WVM65544:WVM65564 WLQ65544:WLQ65564 WBU65544:WBU65564 VRY65544:VRY65564 VIC65544:VIC65564 UYG65544:UYG65564 UOK65544:UOK65564 UEO65544:UEO65564 TUS65544:TUS65564 TKW65544:TKW65564 TBA65544:TBA65564 SRE65544:SRE65564 SHI65544:SHI65564 RXM65544:RXM65564 RNQ65544:RNQ65564 RDU65544:RDU65564 QTY65544:QTY65564 QKC65544:QKC65564 QAG65544:QAG65564 PQK65544:PQK65564 PGO65544:PGO65564 OWS65544:OWS65564 OMW65544:OMW65564 ODA65544:ODA65564 NTE65544:NTE65564 NJI65544:NJI65564 MZM65544:MZM65564 MPQ65544:MPQ65564 MFU65544:MFU65564 LVY65544:LVY65564 LMC65544:LMC65564 LCG65544:LCG65564 KSK65544:KSK65564 KIO65544:KIO65564 JYS65544:JYS65564 JOW65544:JOW65564 JFA65544:JFA65564 IVE65544:IVE65564 ILI65544:ILI65564 IBM65544:IBM65564 HRQ65544:HRQ65564 HHU65544:HHU65564 GXY65544:GXY65564 GOC65544:GOC65564 GEG65544:GEG65564 FUK65544:FUK65564 FKO65544:FKO65564 FAS65544:FAS65564 EQW65544:EQW65564 EHA65544:EHA65564 DXE65544:DXE65564 DNI65544:DNI65564 DDM65544:DDM65564 CTQ65544:CTQ65564 CJU65544:CJU65564 BZY65544:BZY65564 BQC65544:BQC65564 BGG65544:BGG65564 AWK65544:AWK65564 AMO65544:AMO65564 ACS65544:ACS65564 SW65544:SW65564 JA65544:JA65564">
      <formula1>$AB$70:$AB$73</formula1>
    </dataValidation>
    <dataValidation type="list" allowBlank="1" showInputMessage="1" showErrorMessage="1" sqref="P65544:P65564 JL65544:JL65564 P5:P28 JL5:JL28 TH5:TH28 ADD5:ADD28 AMZ5:AMZ28 AWV5:AWV28 BGR5:BGR28 BQN5:BQN28 CAJ5:CAJ28 CKF5:CKF28 CUB5:CUB28 DDX5:DDX28 DNT5:DNT28 DXP5:DXP28 EHL5:EHL28 ERH5:ERH28 FBD5:FBD28 FKZ5:FKZ28 FUV5:FUV28 GER5:GER28 GON5:GON28 GYJ5:GYJ28 HIF5:HIF28 HSB5:HSB28 IBX5:IBX28 ILT5:ILT28 IVP5:IVP28 JFL5:JFL28 JPH5:JPH28 JZD5:JZD28 KIZ5:KIZ28 KSV5:KSV28 LCR5:LCR28 LMN5:LMN28 LWJ5:LWJ28 MGF5:MGF28 MQB5:MQB28 MZX5:MZX28 NJT5:NJT28 NTP5:NTP28 ODL5:ODL28 ONH5:ONH28 OXD5:OXD28 PGZ5:PGZ28 PQV5:PQV28 QAR5:QAR28 QKN5:QKN28 QUJ5:QUJ28 REF5:REF28 ROB5:ROB28 RXX5:RXX28 SHT5:SHT28 SRP5:SRP28 TBL5:TBL28 TLH5:TLH28 TVD5:TVD28 UEZ5:UEZ28 UOV5:UOV28 UYR5:UYR28 VIN5:VIN28 VSJ5:VSJ28 WCF5:WCF28 WMB5:WMB28 WVX5:WVX28 WVX983048:WVX983068 WMB983048:WMB983068 WCF983048:WCF983068 VSJ983048:VSJ983068 VIN983048:VIN983068 UYR983048:UYR983068 UOV983048:UOV983068 UEZ983048:UEZ983068 TVD983048:TVD983068 TLH983048:TLH983068 TBL983048:TBL983068 SRP983048:SRP983068 SHT983048:SHT983068 RXX983048:RXX983068 ROB983048:ROB983068 REF983048:REF983068 QUJ983048:QUJ983068 QKN983048:QKN983068 QAR983048:QAR983068 PQV983048:PQV983068 PGZ983048:PGZ983068 OXD983048:OXD983068 ONH983048:ONH983068 ODL983048:ODL983068 NTP983048:NTP983068 NJT983048:NJT983068 MZX983048:MZX983068 MQB983048:MQB983068 MGF983048:MGF983068 LWJ983048:LWJ983068 LMN983048:LMN983068 LCR983048:LCR983068 KSV983048:KSV983068 KIZ983048:KIZ983068 JZD983048:JZD983068 JPH983048:JPH983068 JFL983048:JFL983068 IVP983048:IVP983068 ILT983048:ILT983068 IBX983048:IBX983068 HSB983048:HSB983068 HIF983048:HIF983068 GYJ983048:GYJ983068 GON983048:GON983068 GER983048:GER983068 FUV983048:FUV983068 FKZ983048:FKZ983068 FBD983048:FBD983068 ERH983048:ERH983068 EHL983048:EHL983068 DXP983048:DXP983068 DNT983048:DNT983068 DDX983048:DDX983068 CUB983048:CUB983068 CKF983048:CKF983068 CAJ983048:CAJ983068 BQN983048:BQN983068 BGR983048:BGR983068 AWV983048:AWV983068 AMZ983048:AMZ983068 ADD983048:ADD983068 TH983048:TH983068 JL983048:JL983068 P983048:P983068 WVX917512:WVX917532 WMB917512:WMB917532 WCF917512:WCF917532 VSJ917512:VSJ917532 VIN917512:VIN917532 UYR917512:UYR917532 UOV917512:UOV917532 UEZ917512:UEZ917532 TVD917512:TVD917532 TLH917512:TLH917532 TBL917512:TBL917532 SRP917512:SRP917532 SHT917512:SHT917532 RXX917512:RXX917532 ROB917512:ROB917532 REF917512:REF917532 QUJ917512:QUJ917532 QKN917512:QKN917532 QAR917512:QAR917532 PQV917512:PQV917532 PGZ917512:PGZ917532 OXD917512:OXD917532 ONH917512:ONH917532 ODL917512:ODL917532 NTP917512:NTP917532 NJT917512:NJT917532 MZX917512:MZX917532 MQB917512:MQB917532 MGF917512:MGF917532 LWJ917512:LWJ917532 LMN917512:LMN917532 LCR917512:LCR917532 KSV917512:KSV917532 KIZ917512:KIZ917532 JZD917512:JZD917532 JPH917512:JPH917532 JFL917512:JFL917532 IVP917512:IVP917532 ILT917512:ILT917532 IBX917512:IBX917532 HSB917512:HSB917532 HIF917512:HIF917532 GYJ917512:GYJ917532 GON917512:GON917532 GER917512:GER917532 FUV917512:FUV917532 FKZ917512:FKZ917532 FBD917512:FBD917532 ERH917512:ERH917532 EHL917512:EHL917532 DXP917512:DXP917532 DNT917512:DNT917532 DDX917512:DDX917532 CUB917512:CUB917532 CKF917512:CKF917532 CAJ917512:CAJ917532 BQN917512:BQN917532 BGR917512:BGR917532 AWV917512:AWV917532 AMZ917512:AMZ917532 ADD917512:ADD917532 TH917512:TH917532 JL917512:JL917532 P917512:P917532 WVX851976:WVX851996 WMB851976:WMB851996 WCF851976:WCF851996 VSJ851976:VSJ851996 VIN851976:VIN851996 UYR851976:UYR851996 UOV851976:UOV851996 UEZ851976:UEZ851996 TVD851976:TVD851996 TLH851976:TLH851996 TBL851976:TBL851996 SRP851976:SRP851996 SHT851976:SHT851996 RXX851976:RXX851996 ROB851976:ROB851996 REF851976:REF851996 QUJ851976:QUJ851996 QKN851976:QKN851996 QAR851976:QAR851996 PQV851976:PQV851996 PGZ851976:PGZ851996 OXD851976:OXD851996 ONH851976:ONH851996 ODL851976:ODL851996 NTP851976:NTP851996 NJT851976:NJT851996 MZX851976:MZX851996 MQB851976:MQB851996 MGF851976:MGF851996 LWJ851976:LWJ851996 LMN851976:LMN851996 LCR851976:LCR851996 KSV851976:KSV851996 KIZ851976:KIZ851996 JZD851976:JZD851996 JPH851976:JPH851996 JFL851976:JFL851996 IVP851976:IVP851996 ILT851976:ILT851996 IBX851976:IBX851996 HSB851976:HSB851996 HIF851976:HIF851996 GYJ851976:GYJ851996 GON851976:GON851996 GER851976:GER851996 FUV851976:FUV851996 FKZ851976:FKZ851996 FBD851976:FBD851996 ERH851976:ERH851996 EHL851976:EHL851996 DXP851976:DXP851996 DNT851976:DNT851996 DDX851976:DDX851996 CUB851976:CUB851996 CKF851976:CKF851996 CAJ851976:CAJ851996 BQN851976:BQN851996 BGR851976:BGR851996 AWV851976:AWV851996 AMZ851976:AMZ851996 ADD851976:ADD851996 TH851976:TH851996 JL851976:JL851996 P851976:P851996 WVX786440:WVX786460 WMB786440:WMB786460 WCF786440:WCF786460 VSJ786440:VSJ786460 VIN786440:VIN786460 UYR786440:UYR786460 UOV786440:UOV786460 UEZ786440:UEZ786460 TVD786440:TVD786460 TLH786440:TLH786460 TBL786440:TBL786460 SRP786440:SRP786460 SHT786440:SHT786460 RXX786440:RXX786460 ROB786440:ROB786460 REF786440:REF786460 QUJ786440:QUJ786460 QKN786440:QKN786460 QAR786440:QAR786460 PQV786440:PQV786460 PGZ786440:PGZ786460 OXD786440:OXD786460 ONH786440:ONH786460 ODL786440:ODL786460 NTP786440:NTP786460 NJT786440:NJT786460 MZX786440:MZX786460 MQB786440:MQB786460 MGF786440:MGF786460 LWJ786440:LWJ786460 LMN786440:LMN786460 LCR786440:LCR786460 KSV786440:KSV786460 KIZ786440:KIZ786460 JZD786440:JZD786460 JPH786440:JPH786460 JFL786440:JFL786460 IVP786440:IVP786460 ILT786440:ILT786460 IBX786440:IBX786460 HSB786440:HSB786460 HIF786440:HIF786460 GYJ786440:GYJ786460 GON786440:GON786460 GER786440:GER786460 FUV786440:FUV786460 FKZ786440:FKZ786460 FBD786440:FBD786460 ERH786440:ERH786460 EHL786440:EHL786460 DXP786440:DXP786460 DNT786440:DNT786460 DDX786440:DDX786460 CUB786440:CUB786460 CKF786440:CKF786460 CAJ786440:CAJ786460 BQN786440:BQN786460 BGR786440:BGR786460 AWV786440:AWV786460 AMZ786440:AMZ786460 ADD786440:ADD786460 TH786440:TH786460 JL786440:JL786460 P786440:P786460 WVX720904:WVX720924 WMB720904:WMB720924 WCF720904:WCF720924 VSJ720904:VSJ720924 VIN720904:VIN720924 UYR720904:UYR720924 UOV720904:UOV720924 UEZ720904:UEZ720924 TVD720904:TVD720924 TLH720904:TLH720924 TBL720904:TBL720924 SRP720904:SRP720924 SHT720904:SHT720924 RXX720904:RXX720924 ROB720904:ROB720924 REF720904:REF720924 QUJ720904:QUJ720924 QKN720904:QKN720924 QAR720904:QAR720924 PQV720904:PQV720924 PGZ720904:PGZ720924 OXD720904:OXD720924 ONH720904:ONH720924 ODL720904:ODL720924 NTP720904:NTP720924 NJT720904:NJT720924 MZX720904:MZX720924 MQB720904:MQB720924 MGF720904:MGF720924 LWJ720904:LWJ720924 LMN720904:LMN720924 LCR720904:LCR720924 KSV720904:KSV720924 KIZ720904:KIZ720924 JZD720904:JZD720924 JPH720904:JPH720924 JFL720904:JFL720924 IVP720904:IVP720924 ILT720904:ILT720924 IBX720904:IBX720924 HSB720904:HSB720924 HIF720904:HIF720924 GYJ720904:GYJ720924 GON720904:GON720924 GER720904:GER720924 FUV720904:FUV720924 FKZ720904:FKZ720924 FBD720904:FBD720924 ERH720904:ERH720924 EHL720904:EHL720924 DXP720904:DXP720924 DNT720904:DNT720924 DDX720904:DDX720924 CUB720904:CUB720924 CKF720904:CKF720924 CAJ720904:CAJ720924 BQN720904:BQN720924 BGR720904:BGR720924 AWV720904:AWV720924 AMZ720904:AMZ720924 ADD720904:ADD720924 TH720904:TH720924 JL720904:JL720924 P720904:P720924 WVX655368:WVX655388 WMB655368:WMB655388 WCF655368:WCF655388 VSJ655368:VSJ655388 VIN655368:VIN655388 UYR655368:UYR655388 UOV655368:UOV655388 UEZ655368:UEZ655388 TVD655368:TVD655388 TLH655368:TLH655388 TBL655368:TBL655388 SRP655368:SRP655388 SHT655368:SHT655388 RXX655368:RXX655388 ROB655368:ROB655388 REF655368:REF655388 QUJ655368:QUJ655388 QKN655368:QKN655388 QAR655368:QAR655388 PQV655368:PQV655388 PGZ655368:PGZ655388 OXD655368:OXD655388 ONH655368:ONH655388 ODL655368:ODL655388 NTP655368:NTP655388 NJT655368:NJT655388 MZX655368:MZX655388 MQB655368:MQB655388 MGF655368:MGF655388 LWJ655368:LWJ655388 LMN655368:LMN655388 LCR655368:LCR655388 KSV655368:KSV655388 KIZ655368:KIZ655388 JZD655368:JZD655388 JPH655368:JPH655388 JFL655368:JFL655388 IVP655368:IVP655388 ILT655368:ILT655388 IBX655368:IBX655388 HSB655368:HSB655388 HIF655368:HIF655388 GYJ655368:GYJ655388 GON655368:GON655388 GER655368:GER655388 FUV655368:FUV655388 FKZ655368:FKZ655388 FBD655368:FBD655388 ERH655368:ERH655388 EHL655368:EHL655388 DXP655368:DXP655388 DNT655368:DNT655388 DDX655368:DDX655388 CUB655368:CUB655388 CKF655368:CKF655388 CAJ655368:CAJ655388 BQN655368:BQN655388 BGR655368:BGR655388 AWV655368:AWV655388 AMZ655368:AMZ655388 ADD655368:ADD655388 TH655368:TH655388 JL655368:JL655388 P655368:P655388 WVX589832:WVX589852 WMB589832:WMB589852 WCF589832:WCF589852 VSJ589832:VSJ589852 VIN589832:VIN589852 UYR589832:UYR589852 UOV589832:UOV589852 UEZ589832:UEZ589852 TVD589832:TVD589852 TLH589832:TLH589852 TBL589832:TBL589852 SRP589832:SRP589852 SHT589832:SHT589852 RXX589832:RXX589852 ROB589832:ROB589852 REF589832:REF589852 QUJ589832:QUJ589852 QKN589832:QKN589852 QAR589832:QAR589852 PQV589832:PQV589852 PGZ589832:PGZ589852 OXD589832:OXD589852 ONH589832:ONH589852 ODL589832:ODL589852 NTP589832:NTP589852 NJT589832:NJT589852 MZX589832:MZX589852 MQB589832:MQB589852 MGF589832:MGF589852 LWJ589832:LWJ589852 LMN589832:LMN589852 LCR589832:LCR589852 KSV589832:KSV589852 KIZ589832:KIZ589852 JZD589832:JZD589852 JPH589832:JPH589852 JFL589832:JFL589852 IVP589832:IVP589852 ILT589832:ILT589852 IBX589832:IBX589852 HSB589832:HSB589852 HIF589832:HIF589852 GYJ589832:GYJ589852 GON589832:GON589852 GER589832:GER589852 FUV589832:FUV589852 FKZ589832:FKZ589852 FBD589832:FBD589852 ERH589832:ERH589852 EHL589832:EHL589852 DXP589832:DXP589852 DNT589832:DNT589852 DDX589832:DDX589852 CUB589832:CUB589852 CKF589832:CKF589852 CAJ589832:CAJ589852 BQN589832:BQN589852 BGR589832:BGR589852 AWV589832:AWV589852 AMZ589832:AMZ589852 ADD589832:ADD589852 TH589832:TH589852 JL589832:JL589852 P589832:P589852 WVX524296:WVX524316 WMB524296:WMB524316 WCF524296:WCF524316 VSJ524296:VSJ524316 VIN524296:VIN524316 UYR524296:UYR524316 UOV524296:UOV524316 UEZ524296:UEZ524316 TVD524296:TVD524316 TLH524296:TLH524316 TBL524296:TBL524316 SRP524296:SRP524316 SHT524296:SHT524316 RXX524296:RXX524316 ROB524296:ROB524316 REF524296:REF524316 QUJ524296:QUJ524316 QKN524296:QKN524316 QAR524296:QAR524316 PQV524296:PQV524316 PGZ524296:PGZ524316 OXD524296:OXD524316 ONH524296:ONH524316 ODL524296:ODL524316 NTP524296:NTP524316 NJT524296:NJT524316 MZX524296:MZX524316 MQB524296:MQB524316 MGF524296:MGF524316 LWJ524296:LWJ524316 LMN524296:LMN524316 LCR524296:LCR524316 KSV524296:KSV524316 KIZ524296:KIZ524316 JZD524296:JZD524316 JPH524296:JPH524316 JFL524296:JFL524316 IVP524296:IVP524316 ILT524296:ILT524316 IBX524296:IBX524316 HSB524296:HSB524316 HIF524296:HIF524316 GYJ524296:GYJ524316 GON524296:GON524316 GER524296:GER524316 FUV524296:FUV524316 FKZ524296:FKZ524316 FBD524296:FBD524316 ERH524296:ERH524316 EHL524296:EHL524316 DXP524296:DXP524316 DNT524296:DNT524316 DDX524296:DDX524316 CUB524296:CUB524316 CKF524296:CKF524316 CAJ524296:CAJ524316 BQN524296:BQN524316 BGR524296:BGR524316 AWV524296:AWV524316 AMZ524296:AMZ524316 ADD524296:ADD524316 TH524296:TH524316 JL524296:JL524316 P524296:P524316 WVX458760:WVX458780 WMB458760:WMB458780 WCF458760:WCF458780 VSJ458760:VSJ458780 VIN458760:VIN458780 UYR458760:UYR458780 UOV458760:UOV458780 UEZ458760:UEZ458780 TVD458760:TVD458780 TLH458760:TLH458780 TBL458760:TBL458780 SRP458760:SRP458780 SHT458760:SHT458780 RXX458760:RXX458780 ROB458760:ROB458780 REF458760:REF458780 QUJ458760:QUJ458780 QKN458760:QKN458780 QAR458760:QAR458780 PQV458760:PQV458780 PGZ458760:PGZ458780 OXD458760:OXD458780 ONH458760:ONH458780 ODL458760:ODL458780 NTP458760:NTP458780 NJT458760:NJT458780 MZX458760:MZX458780 MQB458760:MQB458780 MGF458760:MGF458780 LWJ458760:LWJ458780 LMN458760:LMN458780 LCR458760:LCR458780 KSV458760:KSV458780 KIZ458760:KIZ458780 JZD458760:JZD458780 JPH458760:JPH458780 JFL458760:JFL458780 IVP458760:IVP458780 ILT458760:ILT458780 IBX458760:IBX458780 HSB458760:HSB458780 HIF458760:HIF458780 GYJ458760:GYJ458780 GON458760:GON458780 GER458760:GER458780 FUV458760:FUV458780 FKZ458760:FKZ458780 FBD458760:FBD458780 ERH458760:ERH458780 EHL458760:EHL458780 DXP458760:DXP458780 DNT458760:DNT458780 DDX458760:DDX458780 CUB458760:CUB458780 CKF458760:CKF458780 CAJ458760:CAJ458780 BQN458760:BQN458780 BGR458760:BGR458780 AWV458760:AWV458780 AMZ458760:AMZ458780 ADD458760:ADD458780 TH458760:TH458780 JL458760:JL458780 P458760:P458780 WVX393224:WVX393244 WMB393224:WMB393244 WCF393224:WCF393244 VSJ393224:VSJ393244 VIN393224:VIN393244 UYR393224:UYR393244 UOV393224:UOV393244 UEZ393224:UEZ393244 TVD393224:TVD393244 TLH393224:TLH393244 TBL393224:TBL393244 SRP393224:SRP393244 SHT393224:SHT393244 RXX393224:RXX393244 ROB393224:ROB393244 REF393224:REF393244 QUJ393224:QUJ393244 QKN393224:QKN393244 QAR393224:QAR393244 PQV393224:PQV393244 PGZ393224:PGZ393244 OXD393224:OXD393244 ONH393224:ONH393244 ODL393224:ODL393244 NTP393224:NTP393244 NJT393224:NJT393244 MZX393224:MZX393244 MQB393224:MQB393244 MGF393224:MGF393244 LWJ393224:LWJ393244 LMN393224:LMN393244 LCR393224:LCR393244 KSV393224:KSV393244 KIZ393224:KIZ393244 JZD393224:JZD393244 JPH393224:JPH393244 JFL393224:JFL393244 IVP393224:IVP393244 ILT393224:ILT393244 IBX393224:IBX393244 HSB393224:HSB393244 HIF393224:HIF393244 GYJ393224:GYJ393244 GON393224:GON393244 GER393224:GER393244 FUV393224:FUV393244 FKZ393224:FKZ393244 FBD393224:FBD393244 ERH393224:ERH393244 EHL393224:EHL393244 DXP393224:DXP393244 DNT393224:DNT393244 DDX393224:DDX393244 CUB393224:CUB393244 CKF393224:CKF393244 CAJ393224:CAJ393244 BQN393224:BQN393244 BGR393224:BGR393244 AWV393224:AWV393244 AMZ393224:AMZ393244 ADD393224:ADD393244 TH393224:TH393244 JL393224:JL393244 P393224:P393244 WVX327688:WVX327708 WMB327688:WMB327708 WCF327688:WCF327708 VSJ327688:VSJ327708 VIN327688:VIN327708 UYR327688:UYR327708 UOV327688:UOV327708 UEZ327688:UEZ327708 TVD327688:TVD327708 TLH327688:TLH327708 TBL327688:TBL327708 SRP327688:SRP327708 SHT327688:SHT327708 RXX327688:RXX327708 ROB327688:ROB327708 REF327688:REF327708 QUJ327688:QUJ327708 QKN327688:QKN327708 QAR327688:QAR327708 PQV327688:PQV327708 PGZ327688:PGZ327708 OXD327688:OXD327708 ONH327688:ONH327708 ODL327688:ODL327708 NTP327688:NTP327708 NJT327688:NJT327708 MZX327688:MZX327708 MQB327688:MQB327708 MGF327688:MGF327708 LWJ327688:LWJ327708 LMN327688:LMN327708 LCR327688:LCR327708 KSV327688:KSV327708 KIZ327688:KIZ327708 JZD327688:JZD327708 JPH327688:JPH327708 JFL327688:JFL327708 IVP327688:IVP327708 ILT327688:ILT327708 IBX327688:IBX327708 HSB327688:HSB327708 HIF327688:HIF327708 GYJ327688:GYJ327708 GON327688:GON327708 GER327688:GER327708 FUV327688:FUV327708 FKZ327688:FKZ327708 FBD327688:FBD327708 ERH327688:ERH327708 EHL327688:EHL327708 DXP327688:DXP327708 DNT327688:DNT327708 DDX327688:DDX327708 CUB327688:CUB327708 CKF327688:CKF327708 CAJ327688:CAJ327708 BQN327688:BQN327708 BGR327688:BGR327708 AWV327688:AWV327708 AMZ327688:AMZ327708 ADD327688:ADD327708 TH327688:TH327708 JL327688:JL327708 P327688:P327708 WVX262152:WVX262172 WMB262152:WMB262172 WCF262152:WCF262172 VSJ262152:VSJ262172 VIN262152:VIN262172 UYR262152:UYR262172 UOV262152:UOV262172 UEZ262152:UEZ262172 TVD262152:TVD262172 TLH262152:TLH262172 TBL262152:TBL262172 SRP262152:SRP262172 SHT262152:SHT262172 RXX262152:RXX262172 ROB262152:ROB262172 REF262152:REF262172 QUJ262152:QUJ262172 QKN262152:QKN262172 QAR262152:QAR262172 PQV262152:PQV262172 PGZ262152:PGZ262172 OXD262152:OXD262172 ONH262152:ONH262172 ODL262152:ODL262172 NTP262152:NTP262172 NJT262152:NJT262172 MZX262152:MZX262172 MQB262152:MQB262172 MGF262152:MGF262172 LWJ262152:LWJ262172 LMN262152:LMN262172 LCR262152:LCR262172 KSV262152:KSV262172 KIZ262152:KIZ262172 JZD262152:JZD262172 JPH262152:JPH262172 JFL262152:JFL262172 IVP262152:IVP262172 ILT262152:ILT262172 IBX262152:IBX262172 HSB262152:HSB262172 HIF262152:HIF262172 GYJ262152:GYJ262172 GON262152:GON262172 GER262152:GER262172 FUV262152:FUV262172 FKZ262152:FKZ262172 FBD262152:FBD262172 ERH262152:ERH262172 EHL262152:EHL262172 DXP262152:DXP262172 DNT262152:DNT262172 DDX262152:DDX262172 CUB262152:CUB262172 CKF262152:CKF262172 CAJ262152:CAJ262172 BQN262152:BQN262172 BGR262152:BGR262172 AWV262152:AWV262172 AMZ262152:AMZ262172 ADD262152:ADD262172 TH262152:TH262172 JL262152:JL262172 P262152:P262172 WVX196616:WVX196636 WMB196616:WMB196636 WCF196616:WCF196636 VSJ196616:VSJ196636 VIN196616:VIN196636 UYR196616:UYR196636 UOV196616:UOV196636 UEZ196616:UEZ196636 TVD196616:TVD196636 TLH196616:TLH196636 TBL196616:TBL196636 SRP196616:SRP196636 SHT196616:SHT196636 RXX196616:RXX196636 ROB196616:ROB196636 REF196616:REF196636 QUJ196616:QUJ196636 QKN196616:QKN196636 QAR196616:QAR196636 PQV196616:PQV196636 PGZ196616:PGZ196636 OXD196616:OXD196636 ONH196616:ONH196636 ODL196616:ODL196636 NTP196616:NTP196636 NJT196616:NJT196636 MZX196616:MZX196636 MQB196616:MQB196636 MGF196616:MGF196636 LWJ196616:LWJ196636 LMN196616:LMN196636 LCR196616:LCR196636 KSV196616:KSV196636 KIZ196616:KIZ196636 JZD196616:JZD196636 JPH196616:JPH196636 JFL196616:JFL196636 IVP196616:IVP196636 ILT196616:ILT196636 IBX196616:IBX196636 HSB196616:HSB196636 HIF196616:HIF196636 GYJ196616:GYJ196636 GON196616:GON196636 GER196616:GER196636 FUV196616:FUV196636 FKZ196616:FKZ196636 FBD196616:FBD196636 ERH196616:ERH196636 EHL196616:EHL196636 DXP196616:DXP196636 DNT196616:DNT196636 DDX196616:DDX196636 CUB196616:CUB196636 CKF196616:CKF196636 CAJ196616:CAJ196636 BQN196616:BQN196636 BGR196616:BGR196636 AWV196616:AWV196636 AMZ196616:AMZ196636 ADD196616:ADD196636 TH196616:TH196636 JL196616:JL196636 P196616:P196636 WVX131080:WVX131100 WMB131080:WMB131100 WCF131080:WCF131100 VSJ131080:VSJ131100 VIN131080:VIN131100 UYR131080:UYR131100 UOV131080:UOV131100 UEZ131080:UEZ131100 TVD131080:TVD131100 TLH131080:TLH131100 TBL131080:TBL131100 SRP131080:SRP131100 SHT131080:SHT131100 RXX131080:RXX131100 ROB131080:ROB131100 REF131080:REF131100 QUJ131080:QUJ131100 QKN131080:QKN131100 QAR131080:QAR131100 PQV131080:PQV131100 PGZ131080:PGZ131100 OXD131080:OXD131100 ONH131080:ONH131100 ODL131080:ODL131100 NTP131080:NTP131100 NJT131080:NJT131100 MZX131080:MZX131100 MQB131080:MQB131100 MGF131080:MGF131100 LWJ131080:LWJ131100 LMN131080:LMN131100 LCR131080:LCR131100 KSV131080:KSV131100 KIZ131080:KIZ131100 JZD131080:JZD131100 JPH131080:JPH131100 JFL131080:JFL131100 IVP131080:IVP131100 ILT131080:ILT131100 IBX131080:IBX131100 HSB131080:HSB131100 HIF131080:HIF131100 GYJ131080:GYJ131100 GON131080:GON131100 GER131080:GER131100 FUV131080:FUV131100 FKZ131080:FKZ131100 FBD131080:FBD131100 ERH131080:ERH131100 EHL131080:EHL131100 DXP131080:DXP131100 DNT131080:DNT131100 DDX131080:DDX131100 CUB131080:CUB131100 CKF131080:CKF131100 CAJ131080:CAJ131100 BQN131080:BQN131100 BGR131080:BGR131100 AWV131080:AWV131100 AMZ131080:AMZ131100 ADD131080:ADD131100 TH131080:TH131100 JL131080:JL131100 P131080:P131100 WVX65544:WVX65564 WMB65544:WMB65564 WCF65544:WCF65564 VSJ65544:VSJ65564 VIN65544:VIN65564 UYR65544:UYR65564 UOV65544:UOV65564 UEZ65544:UEZ65564 TVD65544:TVD65564 TLH65544:TLH65564 TBL65544:TBL65564 SRP65544:SRP65564 SHT65544:SHT65564 RXX65544:RXX65564 ROB65544:ROB65564 REF65544:REF65564 QUJ65544:QUJ65564 QKN65544:QKN65564 QAR65544:QAR65564 PQV65544:PQV65564 PGZ65544:PGZ65564 OXD65544:OXD65564 ONH65544:ONH65564 ODL65544:ODL65564 NTP65544:NTP65564 NJT65544:NJT65564 MZX65544:MZX65564 MQB65544:MQB65564 MGF65544:MGF65564 LWJ65544:LWJ65564 LMN65544:LMN65564 LCR65544:LCR65564 KSV65544:KSV65564 KIZ65544:KIZ65564 JZD65544:JZD65564 JPH65544:JPH65564 JFL65544:JFL65564 IVP65544:IVP65564 ILT65544:ILT65564 IBX65544:IBX65564 HSB65544:HSB65564 HIF65544:HIF65564 GYJ65544:GYJ65564 GON65544:GON65564 GER65544:GER65564 FUV65544:FUV65564 FKZ65544:FKZ65564 FBD65544:FBD65564 ERH65544:ERH65564 EHL65544:EHL65564 DXP65544:DXP65564 DNT65544:DNT65564 DDX65544:DDX65564 CUB65544:CUB65564 CKF65544:CKF65564 CAJ65544:CAJ65564 BQN65544:BQN65564 BGR65544:BGR65564 AWV65544:AWV65564 AMZ65544:AMZ65564 ADD65544:ADD65564 TH65544:TH65564">
      <formula1>$AB$75:$AB$77</formula1>
    </dataValidation>
    <dataValidation type="list" allowBlank="1" showInputMessage="1" showErrorMessage="1" sqref="WWG983048:WWG983068 JU5:JU28 TQ5:TQ28 ADM5:ADM28 ANI5:ANI28 AXE5:AXE28 BHA5:BHA28 BQW5:BQW28 CAS5:CAS28 CKO5:CKO28 CUK5:CUK28 DEG5:DEG28 DOC5:DOC28 DXY5:DXY28 EHU5:EHU28 ERQ5:ERQ28 FBM5:FBM28 FLI5:FLI28 FVE5:FVE28 GFA5:GFA28 GOW5:GOW28 GYS5:GYS28 HIO5:HIO28 HSK5:HSK28 ICG5:ICG28 IMC5:IMC28 IVY5:IVY28 JFU5:JFU28 JPQ5:JPQ28 JZM5:JZM28 KJI5:KJI28 KTE5:KTE28 LDA5:LDA28 LMW5:LMW28 LWS5:LWS28 MGO5:MGO28 MQK5:MQK28 NAG5:NAG28 NKC5:NKC28 NTY5:NTY28 ODU5:ODU28 ONQ5:ONQ28 OXM5:OXM28 PHI5:PHI28 PRE5:PRE28 QBA5:QBA28 QKW5:QKW28 QUS5:QUS28 REO5:REO28 ROK5:ROK28 RYG5:RYG28 SIC5:SIC28 SRY5:SRY28 TBU5:TBU28 TLQ5:TLQ28 TVM5:TVM28 UFI5:UFI28 UPE5:UPE28 UZA5:UZA28 VIW5:VIW28 VSS5:VSS28 WCO5:WCO28 WMK5:WMK28 WWG5:WWG28 Y65544:Y65564 JU65544:JU65564 TQ65544:TQ65564 ADM65544:ADM65564 ANI65544:ANI65564 AXE65544:AXE65564 BHA65544:BHA65564 BQW65544:BQW65564 CAS65544:CAS65564 CKO65544:CKO65564 CUK65544:CUK65564 DEG65544:DEG65564 DOC65544:DOC65564 DXY65544:DXY65564 EHU65544:EHU65564 ERQ65544:ERQ65564 FBM65544:FBM65564 FLI65544:FLI65564 FVE65544:FVE65564 GFA65544:GFA65564 GOW65544:GOW65564 GYS65544:GYS65564 HIO65544:HIO65564 HSK65544:HSK65564 ICG65544:ICG65564 IMC65544:IMC65564 IVY65544:IVY65564 JFU65544:JFU65564 JPQ65544:JPQ65564 JZM65544:JZM65564 KJI65544:KJI65564 KTE65544:KTE65564 LDA65544:LDA65564 LMW65544:LMW65564 LWS65544:LWS65564 MGO65544:MGO65564 MQK65544:MQK65564 NAG65544:NAG65564 NKC65544:NKC65564 NTY65544:NTY65564 ODU65544:ODU65564 ONQ65544:ONQ65564 OXM65544:OXM65564 PHI65544:PHI65564 PRE65544:PRE65564 QBA65544:QBA65564 QKW65544:QKW65564 QUS65544:QUS65564 REO65544:REO65564 ROK65544:ROK65564 RYG65544:RYG65564 SIC65544:SIC65564 SRY65544:SRY65564 TBU65544:TBU65564 TLQ65544:TLQ65564 TVM65544:TVM65564 UFI65544:UFI65564 UPE65544:UPE65564 UZA65544:UZA65564 VIW65544:VIW65564 VSS65544:VSS65564 WCO65544:WCO65564 WMK65544:WMK65564 WWG65544:WWG65564 Y131080:Y131100 JU131080:JU131100 TQ131080:TQ131100 ADM131080:ADM131100 ANI131080:ANI131100 AXE131080:AXE131100 BHA131080:BHA131100 BQW131080:BQW131100 CAS131080:CAS131100 CKO131080:CKO131100 CUK131080:CUK131100 DEG131080:DEG131100 DOC131080:DOC131100 DXY131080:DXY131100 EHU131080:EHU131100 ERQ131080:ERQ131100 FBM131080:FBM131100 FLI131080:FLI131100 FVE131080:FVE131100 GFA131080:GFA131100 GOW131080:GOW131100 GYS131080:GYS131100 HIO131080:HIO131100 HSK131080:HSK131100 ICG131080:ICG131100 IMC131080:IMC131100 IVY131080:IVY131100 JFU131080:JFU131100 JPQ131080:JPQ131100 JZM131080:JZM131100 KJI131080:KJI131100 KTE131080:KTE131100 LDA131080:LDA131100 LMW131080:LMW131100 LWS131080:LWS131100 MGO131080:MGO131100 MQK131080:MQK131100 NAG131080:NAG131100 NKC131080:NKC131100 NTY131080:NTY131100 ODU131080:ODU131100 ONQ131080:ONQ131100 OXM131080:OXM131100 PHI131080:PHI131100 PRE131080:PRE131100 QBA131080:QBA131100 QKW131080:QKW131100 QUS131080:QUS131100 REO131080:REO131100 ROK131080:ROK131100 RYG131080:RYG131100 SIC131080:SIC131100 SRY131080:SRY131100 TBU131080:TBU131100 TLQ131080:TLQ131100 TVM131080:TVM131100 UFI131080:UFI131100 UPE131080:UPE131100 UZA131080:UZA131100 VIW131080:VIW131100 VSS131080:VSS131100 WCO131080:WCO131100 WMK131080:WMK131100 WWG131080:WWG131100 Y196616:Y196636 JU196616:JU196636 TQ196616:TQ196636 ADM196616:ADM196636 ANI196616:ANI196636 AXE196616:AXE196636 BHA196616:BHA196636 BQW196616:BQW196636 CAS196616:CAS196636 CKO196616:CKO196636 CUK196616:CUK196636 DEG196616:DEG196636 DOC196616:DOC196636 DXY196616:DXY196636 EHU196616:EHU196636 ERQ196616:ERQ196636 FBM196616:FBM196636 FLI196616:FLI196636 FVE196616:FVE196636 GFA196616:GFA196636 GOW196616:GOW196636 GYS196616:GYS196636 HIO196616:HIO196636 HSK196616:HSK196636 ICG196616:ICG196636 IMC196616:IMC196636 IVY196616:IVY196636 JFU196616:JFU196636 JPQ196616:JPQ196636 JZM196616:JZM196636 KJI196616:KJI196636 KTE196616:KTE196636 LDA196616:LDA196636 LMW196616:LMW196636 LWS196616:LWS196636 MGO196616:MGO196636 MQK196616:MQK196636 NAG196616:NAG196636 NKC196616:NKC196636 NTY196616:NTY196636 ODU196616:ODU196636 ONQ196616:ONQ196636 OXM196616:OXM196636 PHI196616:PHI196636 PRE196616:PRE196636 QBA196616:QBA196636 QKW196616:QKW196636 QUS196616:QUS196636 REO196616:REO196636 ROK196616:ROK196636 RYG196616:RYG196636 SIC196616:SIC196636 SRY196616:SRY196636 TBU196616:TBU196636 TLQ196616:TLQ196636 TVM196616:TVM196636 UFI196616:UFI196636 UPE196616:UPE196636 UZA196616:UZA196636 VIW196616:VIW196636 VSS196616:VSS196636 WCO196616:WCO196636 WMK196616:WMK196636 WWG196616:WWG196636 Y262152:Y262172 JU262152:JU262172 TQ262152:TQ262172 ADM262152:ADM262172 ANI262152:ANI262172 AXE262152:AXE262172 BHA262152:BHA262172 BQW262152:BQW262172 CAS262152:CAS262172 CKO262152:CKO262172 CUK262152:CUK262172 DEG262152:DEG262172 DOC262152:DOC262172 DXY262152:DXY262172 EHU262152:EHU262172 ERQ262152:ERQ262172 FBM262152:FBM262172 FLI262152:FLI262172 FVE262152:FVE262172 GFA262152:GFA262172 GOW262152:GOW262172 GYS262152:GYS262172 HIO262152:HIO262172 HSK262152:HSK262172 ICG262152:ICG262172 IMC262152:IMC262172 IVY262152:IVY262172 JFU262152:JFU262172 JPQ262152:JPQ262172 JZM262152:JZM262172 KJI262152:KJI262172 KTE262152:KTE262172 LDA262152:LDA262172 LMW262152:LMW262172 LWS262152:LWS262172 MGO262152:MGO262172 MQK262152:MQK262172 NAG262152:NAG262172 NKC262152:NKC262172 NTY262152:NTY262172 ODU262152:ODU262172 ONQ262152:ONQ262172 OXM262152:OXM262172 PHI262152:PHI262172 PRE262152:PRE262172 QBA262152:QBA262172 QKW262152:QKW262172 QUS262152:QUS262172 REO262152:REO262172 ROK262152:ROK262172 RYG262152:RYG262172 SIC262152:SIC262172 SRY262152:SRY262172 TBU262152:TBU262172 TLQ262152:TLQ262172 TVM262152:TVM262172 UFI262152:UFI262172 UPE262152:UPE262172 UZA262152:UZA262172 VIW262152:VIW262172 VSS262152:VSS262172 WCO262152:WCO262172 WMK262152:WMK262172 WWG262152:WWG262172 Y327688:Y327708 JU327688:JU327708 TQ327688:TQ327708 ADM327688:ADM327708 ANI327688:ANI327708 AXE327688:AXE327708 BHA327688:BHA327708 BQW327688:BQW327708 CAS327688:CAS327708 CKO327688:CKO327708 CUK327688:CUK327708 DEG327688:DEG327708 DOC327688:DOC327708 DXY327688:DXY327708 EHU327688:EHU327708 ERQ327688:ERQ327708 FBM327688:FBM327708 FLI327688:FLI327708 FVE327688:FVE327708 GFA327688:GFA327708 GOW327688:GOW327708 GYS327688:GYS327708 HIO327688:HIO327708 HSK327688:HSK327708 ICG327688:ICG327708 IMC327688:IMC327708 IVY327688:IVY327708 JFU327688:JFU327708 JPQ327688:JPQ327708 JZM327688:JZM327708 KJI327688:KJI327708 KTE327688:KTE327708 LDA327688:LDA327708 LMW327688:LMW327708 LWS327688:LWS327708 MGO327688:MGO327708 MQK327688:MQK327708 NAG327688:NAG327708 NKC327688:NKC327708 NTY327688:NTY327708 ODU327688:ODU327708 ONQ327688:ONQ327708 OXM327688:OXM327708 PHI327688:PHI327708 PRE327688:PRE327708 QBA327688:QBA327708 QKW327688:QKW327708 QUS327688:QUS327708 REO327688:REO327708 ROK327688:ROK327708 RYG327688:RYG327708 SIC327688:SIC327708 SRY327688:SRY327708 TBU327688:TBU327708 TLQ327688:TLQ327708 TVM327688:TVM327708 UFI327688:UFI327708 UPE327688:UPE327708 UZA327688:UZA327708 VIW327688:VIW327708 VSS327688:VSS327708 WCO327688:WCO327708 WMK327688:WMK327708 WWG327688:WWG327708 Y393224:Y393244 JU393224:JU393244 TQ393224:TQ393244 ADM393224:ADM393244 ANI393224:ANI393244 AXE393224:AXE393244 BHA393224:BHA393244 BQW393224:BQW393244 CAS393224:CAS393244 CKO393224:CKO393244 CUK393224:CUK393244 DEG393224:DEG393244 DOC393224:DOC393244 DXY393224:DXY393244 EHU393224:EHU393244 ERQ393224:ERQ393244 FBM393224:FBM393244 FLI393224:FLI393244 FVE393224:FVE393244 GFA393224:GFA393244 GOW393224:GOW393244 GYS393224:GYS393244 HIO393224:HIO393244 HSK393224:HSK393244 ICG393224:ICG393244 IMC393224:IMC393244 IVY393224:IVY393244 JFU393224:JFU393244 JPQ393224:JPQ393244 JZM393224:JZM393244 KJI393224:KJI393244 KTE393224:KTE393244 LDA393224:LDA393244 LMW393224:LMW393244 LWS393224:LWS393244 MGO393224:MGO393244 MQK393224:MQK393244 NAG393224:NAG393244 NKC393224:NKC393244 NTY393224:NTY393244 ODU393224:ODU393244 ONQ393224:ONQ393244 OXM393224:OXM393244 PHI393224:PHI393244 PRE393224:PRE393244 QBA393224:QBA393244 QKW393224:QKW393244 QUS393224:QUS393244 REO393224:REO393244 ROK393224:ROK393244 RYG393224:RYG393244 SIC393224:SIC393244 SRY393224:SRY393244 TBU393224:TBU393244 TLQ393224:TLQ393244 TVM393224:TVM393244 UFI393224:UFI393244 UPE393224:UPE393244 UZA393224:UZA393244 VIW393224:VIW393244 VSS393224:VSS393244 WCO393224:WCO393244 WMK393224:WMK393244 WWG393224:WWG393244 Y458760:Y458780 JU458760:JU458780 TQ458760:TQ458780 ADM458760:ADM458780 ANI458760:ANI458780 AXE458760:AXE458780 BHA458760:BHA458780 BQW458760:BQW458780 CAS458760:CAS458780 CKO458760:CKO458780 CUK458760:CUK458780 DEG458760:DEG458780 DOC458760:DOC458780 DXY458760:DXY458780 EHU458760:EHU458780 ERQ458760:ERQ458780 FBM458760:FBM458780 FLI458760:FLI458780 FVE458760:FVE458780 GFA458760:GFA458780 GOW458760:GOW458780 GYS458760:GYS458780 HIO458760:HIO458780 HSK458760:HSK458780 ICG458760:ICG458780 IMC458760:IMC458780 IVY458760:IVY458780 JFU458760:JFU458780 JPQ458760:JPQ458780 JZM458760:JZM458780 KJI458760:KJI458780 KTE458760:KTE458780 LDA458760:LDA458780 LMW458760:LMW458780 LWS458760:LWS458780 MGO458760:MGO458780 MQK458760:MQK458780 NAG458760:NAG458780 NKC458760:NKC458780 NTY458760:NTY458780 ODU458760:ODU458780 ONQ458760:ONQ458780 OXM458760:OXM458780 PHI458760:PHI458780 PRE458760:PRE458780 QBA458760:QBA458780 QKW458760:QKW458780 QUS458760:QUS458780 REO458760:REO458780 ROK458760:ROK458780 RYG458760:RYG458780 SIC458760:SIC458780 SRY458760:SRY458780 TBU458760:TBU458780 TLQ458760:TLQ458780 TVM458760:TVM458780 UFI458760:UFI458780 UPE458760:UPE458780 UZA458760:UZA458780 VIW458760:VIW458780 VSS458760:VSS458780 WCO458760:WCO458780 WMK458760:WMK458780 WWG458760:WWG458780 Y524296:Y524316 JU524296:JU524316 TQ524296:TQ524316 ADM524296:ADM524316 ANI524296:ANI524316 AXE524296:AXE524316 BHA524296:BHA524316 BQW524296:BQW524316 CAS524296:CAS524316 CKO524296:CKO524316 CUK524296:CUK524316 DEG524296:DEG524316 DOC524296:DOC524316 DXY524296:DXY524316 EHU524296:EHU524316 ERQ524296:ERQ524316 FBM524296:FBM524316 FLI524296:FLI524316 FVE524296:FVE524316 GFA524296:GFA524316 GOW524296:GOW524316 GYS524296:GYS524316 HIO524296:HIO524316 HSK524296:HSK524316 ICG524296:ICG524316 IMC524296:IMC524316 IVY524296:IVY524316 JFU524296:JFU524316 JPQ524296:JPQ524316 JZM524296:JZM524316 KJI524296:KJI524316 KTE524296:KTE524316 LDA524296:LDA524316 LMW524296:LMW524316 LWS524296:LWS524316 MGO524296:MGO524316 MQK524296:MQK524316 NAG524296:NAG524316 NKC524296:NKC524316 NTY524296:NTY524316 ODU524296:ODU524316 ONQ524296:ONQ524316 OXM524296:OXM524316 PHI524296:PHI524316 PRE524296:PRE524316 QBA524296:QBA524316 QKW524296:QKW524316 QUS524296:QUS524316 REO524296:REO524316 ROK524296:ROK524316 RYG524296:RYG524316 SIC524296:SIC524316 SRY524296:SRY524316 TBU524296:TBU524316 TLQ524296:TLQ524316 TVM524296:TVM524316 UFI524296:UFI524316 UPE524296:UPE524316 UZA524296:UZA524316 VIW524296:VIW524316 VSS524296:VSS524316 WCO524296:WCO524316 WMK524296:WMK524316 WWG524296:WWG524316 Y589832:Y589852 JU589832:JU589852 TQ589832:TQ589852 ADM589832:ADM589852 ANI589832:ANI589852 AXE589832:AXE589852 BHA589832:BHA589852 BQW589832:BQW589852 CAS589832:CAS589852 CKO589832:CKO589852 CUK589832:CUK589852 DEG589832:DEG589852 DOC589832:DOC589852 DXY589832:DXY589852 EHU589832:EHU589852 ERQ589832:ERQ589852 FBM589832:FBM589852 FLI589832:FLI589852 FVE589832:FVE589852 GFA589832:GFA589852 GOW589832:GOW589852 GYS589832:GYS589852 HIO589832:HIO589852 HSK589832:HSK589852 ICG589832:ICG589852 IMC589832:IMC589852 IVY589832:IVY589852 JFU589832:JFU589852 JPQ589832:JPQ589852 JZM589832:JZM589852 KJI589832:KJI589852 KTE589832:KTE589852 LDA589832:LDA589852 LMW589832:LMW589852 LWS589832:LWS589852 MGO589832:MGO589852 MQK589832:MQK589852 NAG589832:NAG589852 NKC589832:NKC589852 NTY589832:NTY589852 ODU589832:ODU589852 ONQ589832:ONQ589852 OXM589832:OXM589852 PHI589832:PHI589852 PRE589832:PRE589852 QBA589832:QBA589852 QKW589832:QKW589852 QUS589832:QUS589852 REO589832:REO589852 ROK589832:ROK589852 RYG589832:RYG589852 SIC589832:SIC589852 SRY589832:SRY589852 TBU589832:TBU589852 TLQ589832:TLQ589852 TVM589832:TVM589852 UFI589832:UFI589852 UPE589832:UPE589852 UZA589832:UZA589852 VIW589832:VIW589852 VSS589832:VSS589852 WCO589832:WCO589852 WMK589832:WMK589852 WWG589832:WWG589852 Y655368:Y655388 JU655368:JU655388 TQ655368:TQ655388 ADM655368:ADM655388 ANI655368:ANI655388 AXE655368:AXE655388 BHA655368:BHA655388 BQW655368:BQW655388 CAS655368:CAS655388 CKO655368:CKO655388 CUK655368:CUK655388 DEG655368:DEG655388 DOC655368:DOC655388 DXY655368:DXY655388 EHU655368:EHU655388 ERQ655368:ERQ655388 FBM655368:FBM655388 FLI655368:FLI655388 FVE655368:FVE655388 GFA655368:GFA655388 GOW655368:GOW655388 GYS655368:GYS655388 HIO655368:HIO655388 HSK655368:HSK655388 ICG655368:ICG655388 IMC655368:IMC655388 IVY655368:IVY655388 JFU655368:JFU655388 JPQ655368:JPQ655388 JZM655368:JZM655388 KJI655368:KJI655388 KTE655368:KTE655388 LDA655368:LDA655388 LMW655368:LMW655388 LWS655368:LWS655388 MGO655368:MGO655388 MQK655368:MQK655388 NAG655368:NAG655388 NKC655368:NKC655388 NTY655368:NTY655388 ODU655368:ODU655388 ONQ655368:ONQ655388 OXM655368:OXM655388 PHI655368:PHI655388 PRE655368:PRE655388 QBA655368:QBA655388 QKW655368:QKW655388 QUS655368:QUS655388 REO655368:REO655388 ROK655368:ROK655388 RYG655368:RYG655388 SIC655368:SIC655388 SRY655368:SRY655388 TBU655368:TBU655388 TLQ655368:TLQ655388 TVM655368:TVM655388 UFI655368:UFI655388 UPE655368:UPE655388 UZA655368:UZA655388 VIW655368:VIW655388 VSS655368:VSS655388 WCO655368:WCO655388 WMK655368:WMK655388 WWG655368:WWG655388 Y720904:Y720924 JU720904:JU720924 TQ720904:TQ720924 ADM720904:ADM720924 ANI720904:ANI720924 AXE720904:AXE720924 BHA720904:BHA720924 BQW720904:BQW720924 CAS720904:CAS720924 CKO720904:CKO720924 CUK720904:CUK720924 DEG720904:DEG720924 DOC720904:DOC720924 DXY720904:DXY720924 EHU720904:EHU720924 ERQ720904:ERQ720924 FBM720904:FBM720924 FLI720904:FLI720924 FVE720904:FVE720924 GFA720904:GFA720924 GOW720904:GOW720924 GYS720904:GYS720924 HIO720904:HIO720924 HSK720904:HSK720924 ICG720904:ICG720924 IMC720904:IMC720924 IVY720904:IVY720924 JFU720904:JFU720924 JPQ720904:JPQ720924 JZM720904:JZM720924 KJI720904:KJI720924 KTE720904:KTE720924 LDA720904:LDA720924 LMW720904:LMW720924 LWS720904:LWS720924 MGO720904:MGO720924 MQK720904:MQK720924 NAG720904:NAG720924 NKC720904:NKC720924 NTY720904:NTY720924 ODU720904:ODU720924 ONQ720904:ONQ720924 OXM720904:OXM720924 PHI720904:PHI720924 PRE720904:PRE720924 QBA720904:QBA720924 QKW720904:QKW720924 QUS720904:QUS720924 REO720904:REO720924 ROK720904:ROK720924 RYG720904:RYG720924 SIC720904:SIC720924 SRY720904:SRY720924 TBU720904:TBU720924 TLQ720904:TLQ720924 TVM720904:TVM720924 UFI720904:UFI720924 UPE720904:UPE720924 UZA720904:UZA720924 VIW720904:VIW720924 VSS720904:VSS720924 WCO720904:WCO720924 WMK720904:WMK720924 WWG720904:WWG720924 Y786440:Y786460 JU786440:JU786460 TQ786440:TQ786460 ADM786440:ADM786460 ANI786440:ANI786460 AXE786440:AXE786460 BHA786440:BHA786460 BQW786440:BQW786460 CAS786440:CAS786460 CKO786440:CKO786460 CUK786440:CUK786460 DEG786440:DEG786460 DOC786440:DOC786460 DXY786440:DXY786460 EHU786440:EHU786460 ERQ786440:ERQ786460 FBM786440:FBM786460 FLI786440:FLI786460 FVE786440:FVE786460 GFA786440:GFA786460 GOW786440:GOW786460 GYS786440:GYS786460 HIO786440:HIO786460 HSK786440:HSK786460 ICG786440:ICG786460 IMC786440:IMC786460 IVY786440:IVY786460 JFU786440:JFU786460 JPQ786440:JPQ786460 JZM786440:JZM786460 KJI786440:KJI786460 KTE786440:KTE786460 LDA786440:LDA786460 LMW786440:LMW786460 LWS786440:LWS786460 MGO786440:MGO786460 MQK786440:MQK786460 NAG786440:NAG786460 NKC786440:NKC786460 NTY786440:NTY786460 ODU786440:ODU786460 ONQ786440:ONQ786460 OXM786440:OXM786460 PHI786440:PHI786460 PRE786440:PRE786460 QBA786440:QBA786460 QKW786440:QKW786460 QUS786440:QUS786460 REO786440:REO786460 ROK786440:ROK786460 RYG786440:RYG786460 SIC786440:SIC786460 SRY786440:SRY786460 TBU786440:TBU786460 TLQ786440:TLQ786460 TVM786440:TVM786460 UFI786440:UFI786460 UPE786440:UPE786460 UZA786440:UZA786460 VIW786440:VIW786460 VSS786440:VSS786460 WCO786440:WCO786460 WMK786440:WMK786460 WWG786440:WWG786460 Y851976:Y851996 JU851976:JU851996 TQ851976:TQ851996 ADM851976:ADM851996 ANI851976:ANI851996 AXE851976:AXE851996 BHA851976:BHA851996 BQW851976:BQW851996 CAS851976:CAS851996 CKO851976:CKO851996 CUK851976:CUK851996 DEG851976:DEG851996 DOC851976:DOC851996 DXY851976:DXY851996 EHU851976:EHU851996 ERQ851976:ERQ851996 FBM851976:FBM851996 FLI851976:FLI851996 FVE851976:FVE851996 GFA851976:GFA851996 GOW851976:GOW851996 GYS851976:GYS851996 HIO851976:HIO851996 HSK851976:HSK851996 ICG851976:ICG851996 IMC851976:IMC851996 IVY851976:IVY851996 JFU851976:JFU851996 JPQ851976:JPQ851996 JZM851976:JZM851996 KJI851976:KJI851996 KTE851976:KTE851996 LDA851976:LDA851996 LMW851976:LMW851996 LWS851976:LWS851996 MGO851976:MGO851996 MQK851976:MQK851996 NAG851976:NAG851996 NKC851976:NKC851996 NTY851976:NTY851996 ODU851976:ODU851996 ONQ851976:ONQ851996 OXM851976:OXM851996 PHI851976:PHI851996 PRE851976:PRE851996 QBA851976:QBA851996 QKW851976:QKW851996 QUS851976:QUS851996 REO851976:REO851996 ROK851976:ROK851996 RYG851976:RYG851996 SIC851976:SIC851996 SRY851976:SRY851996 TBU851976:TBU851996 TLQ851976:TLQ851996 TVM851976:TVM851996 UFI851976:UFI851996 UPE851976:UPE851996 UZA851976:UZA851996 VIW851976:VIW851996 VSS851976:VSS851996 WCO851976:WCO851996 WMK851976:WMK851996 WWG851976:WWG851996 Y917512:Y917532 JU917512:JU917532 TQ917512:TQ917532 ADM917512:ADM917532 ANI917512:ANI917532 AXE917512:AXE917532 BHA917512:BHA917532 BQW917512:BQW917532 CAS917512:CAS917532 CKO917512:CKO917532 CUK917512:CUK917532 DEG917512:DEG917532 DOC917512:DOC917532 DXY917512:DXY917532 EHU917512:EHU917532 ERQ917512:ERQ917532 FBM917512:FBM917532 FLI917512:FLI917532 FVE917512:FVE917532 GFA917512:GFA917532 GOW917512:GOW917532 GYS917512:GYS917532 HIO917512:HIO917532 HSK917512:HSK917532 ICG917512:ICG917532 IMC917512:IMC917532 IVY917512:IVY917532 JFU917512:JFU917532 JPQ917512:JPQ917532 JZM917512:JZM917532 KJI917512:KJI917532 KTE917512:KTE917532 LDA917512:LDA917532 LMW917512:LMW917532 LWS917512:LWS917532 MGO917512:MGO917532 MQK917512:MQK917532 NAG917512:NAG917532 NKC917512:NKC917532 NTY917512:NTY917532 ODU917512:ODU917532 ONQ917512:ONQ917532 OXM917512:OXM917532 PHI917512:PHI917532 PRE917512:PRE917532 QBA917512:QBA917532 QKW917512:QKW917532 QUS917512:QUS917532 REO917512:REO917532 ROK917512:ROK917532 RYG917512:RYG917532 SIC917512:SIC917532 SRY917512:SRY917532 TBU917512:TBU917532 TLQ917512:TLQ917532 TVM917512:TVM917532 UFI917512:UFI917532 UPE917512:UPE917532 UZA917512:UZA917532 VIW917512:VIW917532 VSS917512:VSS917532 WCO917512:WCO917532 WMK917512:WMK917532 WWG917512:WWG917532 Y983048:Y983068 JU983048:JU983068 TQ983048:TQ983068 ADM983048:ADM983068 ANI983048:ANI983068 AXE983048:AXE983068 BHA983048:BHA983068 BQW983048:BQW983068 CAS983048:CAS983068 CKO983048:CKO983068 CUK983048:CUK983068 DEG983048:DEG983068 DOC983048:DOC983068 DXY983048:DXY983068 EHU983048:EHU983068 ERQ983048:ERQ983068 FBM983048:FBM983068 FLI983048:FLI983068 FVE983048:FVE983068 GFA983048:GFA983068 GOW983048:GOW983068 GYS983048:GYS983068 HIO983048:HIO983068 HSK983048:HSK983068 ICG983048:ICG983068 IMC983048:IMC983068 IVY983048:IVY983068 JFU983048:JFU983068 JPQ983048:JPQ983068 JZM983048:JZM983068 KJI983048:KJI983068 KTE983048:KTE983068 LDA983048:LDA983068 LMW983048:LMW983068 LWS983048:LWS983068 MGO983048:MGO983068 MQK983048:MQK983068 NAG983048:NAG983068 NKC983048:NKC983068 NTY983048:NTY983068 ODU983048:ODU983068 ONQ983048:ONQ983068 OXM983048:OXM983068 PHI983048:PHI983068 PRE983048:PRE983068 QBA983048:QBA983068 QKW983048:QKW983068 QUS983048:QUS983068 REO983048:REO983068 ROK983048:ROK983068 RYG983048:RYG983068 SIC983048:SIC983068 SRY983048:SRY983068 TBU983048:TBU983068 TLQ983048:TLQ983068 TVM983048:TVM983068 UFI983048:UFI983068 UPE983048:UPE983068 UZA983048:UZA983068 VIW983048:VIW983068 VSS983048:VSS983068 WCO983048:WCO983068 WMK983048:WMK983068 Y5:Y28">
      <formula1>$AB$83:$AB$85</formula1>
    </dataValidation>
    <dataValidation type="list" allowBlank="1" showInputMessage="1" showErrorMessage="1" sqref="WWB983048:WWB983068 JP5:JP28 TL5:TL28 ADH5:ADH28 AND5:AND28 AWZ5:AWZ28 BGV5:BGV28 BQR5:BQR28 CAN5:CAN28 CKJ5:CKJ28 CUF5:CUF28 DEB5:DEB28 DNX5:DNX28 DXT5:DXT28 EHP5:EHP28 ERL5:ERL28 FBH5:FBH28 FLD5:FLD28 FUZ5:FUZ28 GEV5:GEV28 GOR5:GOR28 GYN5:GYN28 HIJ5:HIJ28 HSF5:HSF28 ICB5:ICB28 ILX5:ILX28 IVT5:IVT28 JFP5:JFP28 JPL5:JPL28 JZH5:JZH28 KJD5:KJD28 KSZ5:KSZ28 LCV5:LCV28 LMR5:LMR28 LWN5:LWN28 MGJ5:MGJ28 MQF5:MQF28 NAB5:NAB28 NJX5:NJX28 NTT5:NTT28 ODP5:ODP28 ONL5:ONL28 OXH5:OXH28 PHD5:PHD28 PQZ5:PQZ28 QAV5:QAV28 QKR5:QKR28 QUN5:QUN28 REJ5:REJ28 ROF5:ROF28 RYB5:RYB28 SHX5:SHX28 SRT5:SRT28 TBP5:TBP28 TLL5:TLL28 TVH5:TVH28 UFD5:UFD28 UOZ5:UOZ28 UYV5:UYV28 VIR5:VIR28 VSN5:VSN28 WCJ5:WCJ28 WMF5:WMF28 WWB5:WWB28 T65544:T65564 JP65544:JP65564 TL65544:TL65564 ADH65544:ADH65564 AND65544:AND65564 AWZ65544:AWZ65564 BGV65544:BGV65564 BQR65544:BQR65564 CAN65544:CAN65564 CKJ65544:CKJ65564 CUF65544:CUF65564 DEB65544:DEB65564 DNX65544:DNX65564 DXT65544:DXT65564 EHP65544:EHP65564 ERL65544:ERL65564 FBH65544:FBH65564 FLD65544:FLD65564 FUZ65544:FUZ65564 GEV65544:GEV65564 GOR65544:GOR65564 GYN65544:GYN65564 HIJ65544:HIJ65564 HSF65544:HSF65564 ICB65544:ICB65564 ILX65544:ILX65564 IVT65544:IVT65564 JFP65544:JFP65564 JPL65544:JPL65564 JZH65544:JZH65564 KJD65544:KJD65564 KSZ65544:KSZ65564 LCV65544:LCV65564 LMR65544:LMR65564 LWN65544:LWN65564 MGJ65544:MGJ65564 MQF65544:MQF65564 NAB65544:NAB65564 NJX65544:NJX65564 NTT65544:NTT65564 ODP65544:ODP65564 ONL65544:ONL65564 OXH65544:OXH65564 PHD65544:PHD65564 PQZ65544:PQZ65564 QAV65544:QAV65564 QKR65544:QKR65564 QUN65544:QUN65564 REJ65544:REJ65564 ROF65544:ROF65564 RYB65544:RYB65564 SHX65544:SHX65564 SRT65544:SRT65564 TBP65544:TBP65564 TLL65544:TLL65564 TVH65544:TVH65564 UFD65544:UFD65564 UOZ65544:UOZ65564 UYV65544:UYV65564 VIR65544:VIR65564 VSN65544:VSN65564 WCJ65544:WCJ65564 WMF65544:WMF65564 WWB65544:WWB65564 T131080:T131100 JP131080:JP131100 TL131080:TL131100 ADH131080:ADH131100 AND131080:AND131100 AWZ131080:AWZ131100 BGV131080:BGV131100 BQR131080:BQR131100 CAN131080:CAN131100 CKJ131080:CKJ131100 CUF131080:CUF131100 DEB131080:DEB131100 DNX131080:DNX131100 DXT131080:DXT131100 EHP131080:EHP131100 ERL131080:ERL131100 FBH131080:FBH131100 FLD131080:FLD131100 FUZ131080:FUZ131100 GEV131080:GEV131100 GOR131080:GOR131100 GYN131080:GYN131100 HIJ131080:HIJ131100 HSF131080:HSF131100 ICB131080:ICB131100 ILX131080:ILX131100 IVT131080:IVT131100 JFP131080:JFP131100 JPL131080:JPL131100 JZH131080:JZH131100 KJD131080:KJD131100 KSZ131080:KSZ131100 LCV131080:LCV131100 LMR131080:LMR131100 LWN131080:LWN131100 MGJ131080:MGJ131100 MQF131080:MQF131100 NAB131080:NAB131100 NJX131080:NJX131100 NTT131080:NTT131100 ODP131080:ODP131100 ONL131080:ONL131100 OXH131080:OXH131100 PHD131080:PHD131100 PQZ131080:PQZ131100 QAV131080:QAV131100 QKR131080:QKR131100 QUN131080:QUN131100 REJ131080:REJ131100 ROF131080:ROF131100 RYB131080:RYB131100 SHX131080:SHX131100 SRT131080:SRT131100 TBP131080:TBP131100 TLL131080:TLL131100 TVH131080:TVH131100 UFD131080:UFD131100 UOZ131080:UOZ131100 UYV131080:UYV131100 VIR131080:VIR131100 VSN131080:VSN131100 WCJ131080:WCJ131100 WMF131080:WMF131100 WWB131080:WWB131100 T196616:T196636 JP196616:JP196636 TL196616:TL196636 ADH196616:ADH196636 AND196616:AND196636 AWZ196616:AWZ196636 BGV196616:BGV196636 BQR196616:BQR196636 CAN196616:CAN196636 CKJ196616:CKJ196636 CUF196616:CUF196636 DEB196616:DEB196636 DNX196616:DNX196636 DXT196616:DXT196636 EHP196616:EHP196636 ERL196616:ERL196636 FBH196616:FBH196636 FLD196616:FLD196636 FUZ196616:FUZ196636 GEV196616:GEV196636 GOR196616:GOR196636 GYN196616:GYN196636 HIJ196616:HIJ196636 HSF196616:HSF196636 ICB196616:ICB196636 ILX196616:ILX196636 IVT196616:IVT196636 JFP196616:JFP196636 JPL196616:JPL196636 JZH196616:JZH196636 KJD196616:KJD196636 KSZ196616:KSZ196636 LCV196616:LCV196636 LMR196616:LMR196636 LWN196616:LWN196636 MGJ196616:MGJ196636 MQF196616:MQF196636 NAB196616:NAB196636 NJX196616:NJX196636 NTT196616:NTT196636 ODP196616:ODP196636 ONL196616:ONL196636 OXH196616:OXH196636 PHD196616:PHD196636 PQZ196616:PQZ196636 QAV196616:QAV196636 QKR196616:QKR196636 QUN196616:QUN196636 REJ196616:REJ196636 ROF196616:ROF196636 RYB196616:RYB196636 SHX196616:SHX196636 SRT196616:SRT196636 TBP196616:TBP196636 TLL196616:TLL196636 TVH196616:TVH196636 UFD196616:UFD196636 UOZ196616:UOZ196636 UYV196616:UYV196636 VIR196616:VIR196636 VSN196616:VSN196636 WCJ196616:WCJ196636 WMF196616:WMF196636 WWB196616:WWB196636 T262152:T262172 JP262152:JP262172 TL262152:TL262172 ADH262152:ADH262172 AND262152:AND262172 AWZ262152:AWZ262172 BGV262152:BGV262172 BQR262152:BQR262172 CAN262152:CAN262172 CKJ262152:CKJ262172 CUF262152:CUF262172 DEB262152:DEB262172 DNX262152:DNX262172 DXT262152:DXT262172 EHP262152:EHP262172 ERL262152:ERL262172 FBH262152:FBH262172 FLD262152:FLD262172 FUZ262152:FUZ262172 GEV262152:GEV262172 GOR262152:GOR262172 GYN262152:GYN262172 HIJ262152:HIJ262172 HSF262152:HSF262172 ICB262152:ICB262172 ILX262152:ILX262172 IVT262152:IVT262172 JFP262152:JFP262172 JPL262152:JPL262172 JZH262152:JZH262172 KJD262152:KJD262172 KSZ262152:KSZ262172 LCV262152:LCV262172 LMR262152:LMR262172 LWN262152:LWN262172 MGJ262152:MGJ262172 MQF262152:MQF262172 NAB262152:NAB262172 NJX262152:NJX262172 NTT262152:NTT262172 ODP262152:ODP262172 ONL262152:ONL262172 OXH262152:OXH262172 PHD262152:PHD262172 PQZ262152:PQZ262172 QAV262152:QAV262172 QKR262152:QKR262172 QUN262152:QUN262172 REJ262152:REJ262172 ROF262152:ROF262172 RYB262152:RYB262172 SHX262152:SHX262172 SRT262152:SRT262172 TBP262152:TBP262172 TLL262152:TLL262172 TVH262152:TVH262172 UFD262152:UFD262172 UOZ262152:UOZ262172 UYV262152:UYV262172 VIR262152:VIR262172 VSN262152:VSN262172 WCJ262152:WCJ262172 WMF262152:WMF262172 WWB262152:WWB262172 T327688:T327708 JP327688:JP327708 TL327688:TL327708 ADH327688:ADH327708 AND327688:AND327708 AWZ327688:AWZ327708 BGV327688:BGV327708 BQR327688:BQR327708 CAN327688:CAN327708 CKJ327688:CKJ327708 CUF327688:CUF327708 DEB327688:DEB327708 DNX327688:DNX327708 DXT327688:DXT327708 EHP327688:EHP327708 ERL327688:ERL327708 FBH327688:FBH327708 FLD327688:FLD327708 FUZ327688:FUZ327708 GEV327688:GEV327708 GOR327688:GOR327708 GYN327688:GYN327708 HIJ327688:HIJ327708 HSF327688:HSF327708 ICB327688:ICB327708 ILX327688:ILX327708 IVT327688:IVT327708 JFP327688:JFP327708 JPL327688:JPL327708 JZH327688:JZH327708 KJD327688:KJD327708 KSZ327688:KSZ327708 LCV327688:LCV327708 LMR327688:LMR327708 LWN327688:LWN327708 MGJ327688:MGJ327708 MQF327688:MQF327708 NAB327688:NAB327708 NJX327688:NJX327708 NTT327688:NTT327708 ODP327688:ODP327708 ONL327688:ONL327708 OXH327688:OXH327708 PHD327688:PHD327708 PQZ327688:PQZ327708 QAV327688:QAV327708 QKR327688:QKR327708 QUN327688:QUN327708 REJ327688:REJ327708 ROF327688:ROF327708 RYB327688:RYB327708 SHX327688:SHX327708 SRT327688:SRT327708 TBP327688:TBP327708 TLL327688:TLL327708 TVH327688:TVH327708 UFD327688:UFD327708 UOZ327688:UOZ327708 UYV327688:UYV327708 VIR327688:VIR327708 VSN327688:VSN327708 WCJ327688:WCJ327708 WMF327688:WMF327708 WWB327688:WWB327708 T393224:T393244 JP393224:JP393244 TL393224:TL393244 ADH393224:ADH393244 AND393224:AND393244 AWZ393224:AWZ393244 BGV393224:BGV393244 BQR393224:BQR393244 CAN393224:CAN393244 CKJ393224:CKJ393244 CUF393224:CUF393244 DEB393224:DEB393244 DNX393224:DNX393244 DXT393224:DXT393244 EHP393224:EHP393244 ERL393224:ERL393244 FBH393224:FBH393244 FLD393224:FLD393244 FUZ393224:FUZ393244 GEV393224:GEV393244 GOR393224:GOR393244 GYN393224:GYN393244 HIJ393224:HIJ393244 HSF393224:HSF393244 ICB393224:ICB393244 ILX393224:ILX393244 IVT393224:IVT393244 JFP393224:JFP393244 JPL393224:JPL393244 JZH393224:JZH393244 KJD393224:KJD393244 KSZ393224:KSZ393244 LCV393224:LCV393244 LMR393224:LMR393244 LWN393224:LWN393244 MGJ393224:MGJ393244 MQF393224:MQF393244 NAB393224:NAB393244 NJX393224:NJX393244 NTT393224:NTT393244 ODP393224:ODP393244 ONL393224:ONL393244 OXH393224:OXH393244 PHD393224:PHD393244 PQZ393224:PQZ393244 QAV393224:QAV393244 QKR393224:QKR393244 QUN393224:QUN393244 REJ393224:REJ393244 ROF393224:ROF393244 RYB393224:RYB393244 SHX393224:SHX393244 SRT393224:SRT393244 TBP393224:TBP393244 TLL393224:TLL393244 TVH393224:TVH393244 UFD393224:UFD393244 UOZ393224:UOZ393244 UYV393224:UYV393244 VIR393224:VIR393244 VSN393224:VSN393244 WCJ393224:WCJ393244 WMF393224:WMF393244 WWB393224:WWB393244 T458760:T458780 JP458760:JP458780 TL458760:TL458780 ADH458760:ADH458780 AND458760:AND458780 AWZ458760:AWZ458780 BGV458760:BGV458780 BQR458760:BQR458780 CAN458760:CAN458780 CKJ458760:CKJ458780 CUF458760:CUF458780 DEB458760:DEB458780 DNX458760:DNX458780 DXT458760:DXT458780 EHP458760:EHP458780 ERL458760:ERL458780 FBH458760:FBH458780 FLD458760:FLD458780 FUZ458760:FUZ458780 GEV458760:GEV458780 GOR458760:GOR458780 GYN458760:GYN458780 HIJ458760:HIJ458780 HSF458760:HSF458780 ICB458760:ICB458780 ILX458760:ILX458780 IVT458760:IVT458780 JFP458760:JFP458780 JPL458760:JPL458780 JZH458760:JZH458780 KJD458760:KJD458780 KSZ458760:KSZ458780 LCV458760:LCV458780 LMR458760:LMR458780 LWN458760:LWN458780 MGJ458760:MGJ458780 MQF458760:MQF458780 NAB458760:NAB458780 NJX458760:NJX458780 NTT458760:NTT458780 ODP458760:ODP458780 ONL458760:ONL458780 OXH458760:OXH458780 PHD458760:PHD458780 PQZ458760:PQZ458780 QAV458760:QAV458780 QKR458760:QKR458780 QUN458760:QUN458780 REJ458760:REJ458780 ROF458760:ROF458780 RYB458760:RYB458780 SHX458760:SHX458780 SRT458760:SRT458780 TBP458760:TBP458780 TLL458760:TLL458780 TVH458760:TVH458780 UFD458760:UFD458780 UOZ458760:UOZ458780 UYV458760:UYV458780 VIR458760:VIR458780 VSN458760:VSN458780 WCJ458760:WCJ458780 WMF458760:WMF458780 WWB458760:WWB458780 T524296:T524316 JP524296:JP524316 TL524296:TL524316 ADH524296:ADH524316 AND524296:AND524316 AWZ524296:AWZ524316 BGV524296:BGV524316 BQR524296:BQR524316 CAN524296:CAN524316 CKJ524296:CKJ524316 CUF524296:CUF524316 DEB524296:DEB524316 DNX524296:DNX524316 DXT524296:DXT524316 EHP524296:EHP524316 ERL524296:ERL524316 FBH524296:FBH524316 FLD524296:FLD524316 FUZ524296:FUZ524316 GEV524296:GEV524316 GOR524296:GOR524316 GYN524296:GYN524316 HIJ524296:HIJ524316 HSF524296:HSF524316 ICB524296:ICB524316 ILX524296:ILX524316 IVT524296:IVT524316 JFP524296:JFP524316 JPL524296:JPL524316 JZH524296:JZH524316 KJD524296:KJD524316 KSZ524296:KSZ524316 LCV524296:LCV524316 LMR524296:LMR524316 LWN524296:LWN524316 MGJ524296:MGJ524316 MQF524296:MQF524316 NAB524296:NAB524316 NJX524296:NJX524316 NTT524296:NTT524316 ODP524296:ODP524316 ONL524296:ONL524316 OXH524296:OXH524316 PHD524296:PHD524316 PQZ524296:PQZ524316 QAV524296:QAV524316 QKR524296:QKR524316 QUN524296:QUN524316 REJ524296:REJ524316 ROF524296:ROF524316 RYB524296:RYB524316 SHX524296:SHX524316 SRT524296:SRT524316 TBP524296:TBP524316 TLL524296:TLL524316 TVH524296:TVH524316 UFD524296:UFD524316 UOZ524296:UOZ524316 UYV524296:UYV524316 VIR524296:VIR524316 VSN524296:VSN524316 WCJ524296:WCJ524316 WMF524296:WMF524316 WWB524296:WWB524316 T589832:T589852 JP589832:JP589852 TL589832:TL589852 ADH589832:ADH589852 AND589832:AND589852 AWZ589832:AWZ589852 BGV589832:BGV589852 BQR589832:BQR589852 CAN589832:CAN589852 CKJ589832:CKJ589852 CUF589832:CUF589852 DEB589832:DEB589852 DNX589832:DNX589852 DXT589832:DXT589852 EHP589832:EHP589852 ERL589832:ERL589852 FBH589832:FBH589852 FLD589832:FLD589852 FUZ589832:FUZ589852 GEV589832:GEV589852 GOR589832:GOR589852 GYN589832:GYN589852 HIJ589832:HIJ589852 HSF589832:HSF589852 ICB589832:ICB589852 ILX589832:ILX589852 IVT589832:IVT589852 JFP589832:JFP589852 JPL589832:JPL589852 JZH589832:JZH589852 KJD589832:KJD589852 KSZ589832:KSZ589852 LCV589832:LCV589852 LMR589832:LMR589852 LWN589832:LWN589852 MGJ589832:MGJ589852 MQF589832:MQF589852 NAB589832:NAB589852 NJX589832:NJX589852 NTT589832:NTT589852 ODP589832:ODP589852 ONL589832:ONL589852 OXH589832:OXH589852 PHD589832:PHD589852 PQZ589832:PQZ589852 QAV589832:QAV589852 QKR589832:QKR589852 QUN589832:QUN589852 REJ589832:REJ589852 ROF589832:ROF589852 RYB589832:RYB589852 SHX589832:SHX589852 SRT589832:SRT589852 TBP589832:TBP589852 TLL589832:TLL589852 TVH589832:TVH589852 UFD589832:UFD589852 UOZ589832:UOZ589852 UYV589832:UYV589852 VIR589832:VIR589852 VSN589832:VSN589852 WCJ589832:WCJ589852 WMF589832:WMF589852 WWB589832:WWB589852 T655368:T655388 JP655368:JP655388 TL655368:TL655388 ADH655368:ADH655388 AND655368:AND655388 AWZ655368:AWZ655388 BGV655368:BGV655388 BQR655368:BQR655388 CAN655368:CAN655388 CKJ655368:CKJ655388 CUF655368:CUF655388 DEB655368:DEB655388 DNX655368:DNX655388 DXT655368:DXT655388 EHP655368:EHP655388 ERL655368:ERL655388 FBH655368:FBH655388 FLD655368:FLD655388 FUZ655368:FUZ655388 GEV655368:GEV655388 GOR655368:GOR655388 GYN655368:GYN655388 HIJ655368:HIJ655388 HSF655368:HSF655388 ICB655368:ICB655388 ILX655368:ILX655388 IVT655368:IVT655388 JFP655368:JFP655388 JPL655368:JPL655388 JZH655368:JZH655388 KJD655368:KJD655388 KSZ655368:KSZ655388 LCV655368:LCV655388 LMR655368:LMR655388 LWN655368:LWN655388 MGJ655368:MGJ655388 MQF655368:MQF655388 NAB655368:NAB655388 NJX655368:NJX655388 NTT655368:NTT655388 ODP655368:ODP655388 ONL655368:ONL655388 OXH655368:OXH655388 PHD655368:PHD655388 PQZ655368:PQZ655388 QAV655368:QAV655388 QKR655368:QKR655388 QUN655368:QUN655388 REJ655368:REJ655388 ROF655368:ROF655388 RYB655368:RYB655388 SHX655368:SHX655388 SRT655368:SRT655388 TBP655368:TBP655388 TLL655368:TLL655388 TVH655368:TVH655388 UFD655368:UFD655388 UOZ655368:UOZ655388 UYV655368:UYV655388 VIR655368:VIR655388 VSN655368:VSN655388 WCJ655368:WCJ655388 WMF655368:WMF655388 WWB655368:WWB655388 T720904:T720924 JP720904:JP720924 TL720904:TL720924 ADH720904:ADH720924 AND720904:AND720924 AWZ720904:AWZ720924 BGV720904:BGV720924 BQR720904:BQR720924 CAN720904:CAN720924 CKJ720904:CKJ720924 CUF720904:CUF720924 DEB720904:DEB720924 DNX720904:DNX720924 DXT720904:DXT720924 EHP720904:EHP720924 ERL720904:ERL720924 FBH720904:FBH720924 FLD720904:FLD720924 FUZ720904:FUZ720924 GEV720904:GEV720924 GOR720904:GOR720924 GYN720904:GYN720924 HIJ720904:HIJ720924 HSF720904:HSF720924 ICB720904:ICB720924 ILX720904:ILX720924 IVT720904:IVT720924 JFP720904:JFP720924 JPL720904:JPL720924 JZH720904:JZH720924 KJD720904:KJD720924 KSZ720904:KSZ720924 LCV720904:LCV720924 LMR720904:LMR720924 LWN720904:LWN720924 MGJ720904:MGJ720924 MQF720904:MQF720924 NAB720904:NAB720924 NJX720904:NJX720924 NTT720904:NTT720924 ODP720904:ODP720924 ONL720904:ONL720924 OXH720904:OXH720924 PHD720904:PHD720924 PQZ720904:PQZ720924 QAV720904:QAV720924 QKR720904:QKR720924 QUN720904:QUN720924 REJ720904:REJ720924 ROF720904:ROF720924 RYB720904:RYB720924 SHX720904:SHX720924 SRT720904:SRT720924 TBP720904:TBP720924 TLL720904:TLL720924 TVH720904:TVH720924 UFD720904:UFD720924 UOZ720904:UOZ720924 UYV720904:UYV720924 VIR720904:VIR720924 VSN720904:VSN720924 WCJ720904:WCJ720924 WMF720904:WMF720924 WWB720904:WWB720924 T786440:T786460 JP786440:JP786460 TL786440:TL786460 ADH786440:ADH786460 AND786440:AND786460 AWZ786440:AWZ786460 BGV786440:BGV786460 BQR786440:BQR786460 CAN786440:CAN786460 CKJ786440:CKJ786460 CUF786440:CUF786460 DEB786440:DEB786460 DNX786440:DNX786460 DXT786440:DXT786460 EHP786440:EHP786460 ERL786440:ERL786460 FBH786440:FBH786460 FLD786440:FLD786460 FUZ786440:FUZ786460 GEV786440:GEV786460 GOR786440:GOR786460 GYN786440:GYN786460 HIJ786440:HIJ786460 HSF786440:HSF786460 ICB786440:ICB786460 ILX786440:ILX786460 IVT786440:IVT786460 JFP786440:JFP786460 JPL786440:JPL786460 JZH786440:JZH786460 KJD786440:KJD786460 KSZ786440:KSZ786460 LCV786440:LCV786460 LMR786440:LMR786460 LWN786440:LWN786460 MGJ786440:MGJ786460 MQF786440:MQF786460 NAB786440:NAB786460 NJX786440:NJX786460 NTT786440:NTT786460 ODP786440:ODP786460 ONL786440:ONL786460 OXH786440:OXH786460 PHD786440:PHD786460 PQZ786440:PQZ786460 QAV786440:QAV786460 QKR786440:QKR786460 QUN786440:QUN786460 REJ786440:REJ786460 ROF786440:ROF786460 RYB786440:RYB786460 SHX786440:SHX786460 SRT786440:SRT786460 TBP786440:TBP786460 TLL786440:TLL786460 TVH786440:TVH786460 UFD786440:UFD786460 UOZ786440:UOZ786460 UYV786440:UYV786460 VIR786440:VIR786460 VSN786440:VSN786460 WCJ786440:WCJ786460 WMF786440:WMF786460 WWB786440:WWB786460 T851976:T851996 JP851976:JP851996 TL851976:TL851996 ADH851976:ADH851996 AND851976:AND851996 AWZ851976:AWZ851996 BGV851976:BGV851996 BQR851976:BQR851996 CAN851976:CAN851996 CKJ851976:CKJ851996 CUF851976:CUF851996 DEB851976:DEB851996 DNX851976:DNX851996 DXT851976:DXT851996 EHP851976:EHP851996 ERL851976:ERL851996 FBH851976:FBH851996 FLD851976:FLD851996 FUZ851976:FUZ851996 GEV851976:GEV851996 GOR851976:GOR851996 GYN851976:GYN851996 HIJ851976:HIJ851996 HSF851976:HSF851996 ICB851976:ICB851996 ILX851976:ILX851996 IVT851976:IVT851996 JFP851976:JFP851996 JPL851976:JPL851996 JZH851976:JZH851996 KJD851976:KJD851996 KSZ851976:KSZ851996 LCV851976:LCV851996 LMR851976:LMR851996 LWN851976:LWN851996 MGJ851976:MGJ851996 MQF851976:MQF851996 NAB851976:NAB851996 NJX851976:NJX851996 NTT851976:NTT851996 ODP851976:ODP851996 ONL851976:ONL851996 OXH851976:OXH851996 PHD851976:PHD851996 PQZ851976:PQZ851996 QAV851976:QAV851996 QKR851976:QKR851996 QUN851976:QUN851996 REJ851976:REJ851996 ROF851976:ROF851996 RYB851976:RYB851996 SHX851976:SHX851996 SRT851976:SRT851996 TBP851976:TBP851996 TLL851976:TLL851996 TVH851976:TVH851996 UFD851976:UFD851996 UOZ851976:UOZ851996 UYV851976:UYV851996 VIR851976:VIR851996 VSN851976:VSN851996 WCJ851976:WCJ851996 WMF851976:WMF851996 WWB851976:WWB851996 T917512:T917532 JP917512:JP917532 TL917512:TL917532 ADH917512:ADH917532 AND917512:AND917532 AWZ917512:AWZ917532 BGV917512:BGV917532 BQR917512:BQR917532 CAN917512:CAN917532 CKJ917512:CKJ917532 CUF917512:CUF917532 DEB917512:DEB917532 DNX917512:DNX917532 DXT917512:DXT917532 EHP917512:EHP917532 ERL917512:ERL917532 FBH917512:FBH917532 FLD917512:FLD917532 FUZ917512:FUZ917532 GEV917512:GEV917532 GOR917512:GOR917532 GYN917512:GYN917532 HIJ917512:HIJ917532 HSF917512:HSF917532 ICB917512:ICB917532 ILX917512:ILX917532 IVT917512:IVT917532 JFP917512:JFP917532 JPL917512:JPL917532 JZH917512:JZH917532 KJD917512:KJD917532 KSZ917512:KSZ917532 LCV917512:LCV917532 LMR917512:LMR917532 LWN917512:LWN917532 MGJ917512:MGJ917532 MQF917512:MQF917532 NAB917512:NAB917532 NJX917512:NJX917532 NTT917512:NTT917532 ODP917512:ODP917532 ONL917512:ONL917532 OXH917512:OXH917532 PHD917512:PHD917532 PQZ917512:PQZ917532 QAV917512:QAV917532 QKR917512:QKR917532 QUN917512:QUN917532 REJ917512:REJ917532 ROF917512:ROF917532 RYB917512:RYB917532 SHX917512:SHX917532 SRT917512:SRT917532 TBP917512:TBP917532 TLL917512:TLL917532 TVH917512:TVH917532 UFD917512:UFD917532 UOZ917512:UOZ917532 UYV917512:UYV917532 VIR917512:VIR917532 VSN917512:VSN917532 WCJ917512:WCJ917532 WMF917512:WMF917532 WWB917512:WWB917532 T983048:T983068 JP983048:JP983068 TL983048:TL983068 ADH983048:ADH983068 AND983048:AND983068 AWZ983048:AWZ983068 BGV983048:BGV983068 BQR983048:BQR983068 CAN983048:CAN983068 CKJ983048:CKJ983068 CUF983048:CUF983068 DEB983048:DEB983068 DNX983048:DNX983068 DXT983048:DXT983068 EHP983048:EHP983068 ERL983048:ERL983068 FBH983048:FBH983068 FLD983048:FLD983068 FUZ983048:FUZ983068 GEV983048:GEV983068 GOR983048:GOR983068 GYN983048:GYN983068 HIJ983048:HIJ983068 HSF983048:HSF983068 ICB983048:ICB983068 ILX983048:ILX983068 IVT983048:IVT983068 JFP983048:JFP983068 JPL983048:JPL983068 JZH983048:JZH983068 KJD983048:KJD983068 KSZ983048:KSZ983068 LCV983048:LCV983068 LMR983048:LMR983068 LWN983048:LWN983068 MGJ983048:MGJ983068 MQF983048:MQF983068 NAB983048:NAB983068 NJX983048:NJX983068 NTT983048:NTT983068 ODP983048:ODP983068 ONL983048:ONL983068 OXH983048:OXH983068 PHD983048:PHD983068 PQZ983048:PQZ983068 QAV983048:QAV983068 QKR983048:QKR983068 QUN983048:QUN983068 REJ983048:REJ983068 ROF983048:ROF983068 RYB983048:RYB983068 SHX983048:SHX983068 SRT983048:SRT983068 TBP983048:TBP983068 TLL983048:TLL983068 TVH983048:TVH983068 UFD983048:UFD983068 UOZ983048:UOZ983068 UYV983048:UYV983068 VIR983048:VIR983068 VSN983048:VSN983068 WCJ983048:WCJ983068 WMF983048:WMF983068">
      <formula1>$AB$24:$AB$80</formula1>
    </dataValidation>
    <dataValidation type="list" allowBlank="1" showInputMessage="1" showErrorMessage="1" sqref="T5:T28">
      <formula1>$AB$79:$AB$81</formula1>
    </dataValidation>
    <dataValidation type="list" allowBlank="1" showInputMessage="1" showErrorMessage="1" sqref="I5:I28">
      <formula1>$AB$88:$AB$89</formula1>
    </dataValidation>
  </dataValidations>
  <pageMargins left="0.5" right="0.5" top="1" bottom="1" header="0.5" footer="0.5"/>
  <pageSetup paperSize="5" scale="70" orientation="landscape" r:id="rId1"/>
  <headerFooter alignWithMargins="0">
    <oddHeader>&amp;CNJ Work Book for FSMC RFP&amp;R&amp;"Times New Roman,Bold Italic"Form 372
January 2019</oddHeader>
    <oddFooter>&amp;L&amp;"Times New Roman,Regular"&amp;11&amp;A&amp;C&amp;"Times New Roman,Regular"&amp;11Page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1:M103"/>
  <sheetViews>
    <sheetView topLeftCell="F1" zoomScaleNormal="100" workbookViewId="0">
      <selection activeCell="M101" sqref="M101:M102"/>
    </sheetView>
  </sheetViews>
  <sheetFormatPr defaultColWidth="11.3046875" defaultRowHeight="12.9"/>
  <cols>
    <col min="1" max="1" width="18" style="2" customWidth="1"/>
    <col min="2" max="2" width="17" style="2" customWidth="1"/>
    <col min="3" max="3" width="9.69140625" style="2" customWidth="1"/>
    <col min="4" max="4" width="8.3046875" style="2" customWidth="1"/>
    <col min="5" max="5" width="6.3046875" style="2" customWidth="1"/>
    <col min="6" max="6" width="13.07421875" style="2" customWidth="1"/>
    <col min="7" max="10" width="9.07421875" style="2" customWidth="1"/>
    <col min="11" max="11" width="12.3046875" style="2" customWidth="1"/>
    <col min="12" max="12" width="12.84375" style="2" customWidth="1"/>
    <col min="13" max="13" width="9.3046875" style="2" customWidth="1"/>
    <col min="14" max="16384" width="11.3046875" style="2"/>
  </cols>
  <sheetData>
    <row r="1" spans="1:13" ht="24.75" customHeight="1" thickBot="1">
      <c r="A1" s="369" t="s">
        <v>100</v>
      </c>
      <c r="B1" s="369"/>
      <c r="C1" s="369"/>
      <c r="D1" s="369"/>
      <c r="E1" s="369"/>
      <c r="F1" s="369"/>
      <c r="G1" s="369"/>
      <c r="H1" s="369"/>
      <c r="I1" s="369"/>
      <c r="J1" s="369"/>
      <c r="K1" s="369"/>
      <c r="L1" s="369"/>
      <c r="M1" s="369"/>
    </row>
    <row r="2" spans="1:13" ht="38.25" customHeight="1" thickBot="1">
      <c r="A2" s="3" t="s">
        <v>12</v>
      </c>
      <c r="B2" s="370"/>
      <c r="C2" s="371"/>
      <c r="D2" s="371"/>
      <c r="E2" s="371"/>
      <c r="F2" s="372"/>
      <c r="H2" s="378"/>
      <c r="I2" s="378"/>
      <c r="J2" s="378"/>
      <c r="K2" s="378"/>
      <c r="L2" s="378"/>
      <c r="M2" s="378"/>
    </row>
    <row r="3" spans="1:13" ht="41.25" customHeight="1">
      <c r="A3" s="3"/>
      <c r="B3" s="379" t="s">
        <v>101</v>
      </c>
      <c r="C3" s="379"/>
      <c r="D3" s="379"/>
      <c r="E3" s="379"/>
      <c r="F3" s="379"/>
      <c r="H3" s="378"/>
      <c r="I3" s="378"/>
      <c r="J3" s="378"/>
      <c r="K3" s="378"/>
      <c r="L3" s="378"/>
      <c r="M3" s="378"/>
    </row>
    <row r="4" spans="1:13" ht="6.75" customHeight="1" thickBot="1">
      <c r="A4" s="373"/>
      <c r="B4" s="373"/>
      <c r="C4" s="373"/>
      <c r="D4" s="373"/>
      <c r="E4" s="373"/>
      <c r="F4" s="373"/>
    </row>
    <row r="5" spans="1:13" ht="15.75" customHeight="1" thickBot="1">
      <c r="A5" s="42"/>
      <c r="B5" s="42"/>
      <c r="C5" s="374" t="s">
        <v>94</v>
      </c>
      <c r="D5" s="374"/>
      <c r="E5" s="374"/>
      <c r="F5" s="374"/>
      <c r="G5" s="375" t="s">
        <v>123</v>
      </c>
      <c r="H5" s="376"/>
      <c r="I5" s="376"/>
      <c r="J5" s="376"/>
      <c r="K5" s="377"/>
    </row>
    <row r="6" spans="1:13" ht="30" customHeight="1" thickBot="1">
      <c r="A6" s="37" t="s">
        <v>5</v>
      </c>
      <c r="B6" s="38" t="s">
        <v>13</v>
      </c>
      <c r="C6" s="38" t="s">
        <v>7</v>
      </c>
      <c r="D6" s="39" t="s">
        <v>8</v>
      </c>
      <c r="E6" s="39" t="s">
        <v>9</v>
      </c>
      <c r="F6" s="38" t="s">
        <v>10</v>
      </c>
      <c r="G6" s="40" t="s">
        <v>97</v>
      </c>
      <c r="H6" s="40" t="s">
        <v>98</v>
      </c>
      <c r="I6" s="40" t="s">
        <v>300</v>
      </c>
      <c r="J6" s="40" t="s">
        <v>6</v>
      </c>
      <c r="K6" s="40" t="s">
        <v>95</v>
      </c>
      <c r="L6" s="41" t="s">
        <v>96</v>
      </c>
      <c r="M6" s="40" t="s">
        <v>99</v>
      </c>
    </row>
    <row r="7" spans="1:13" ht="15.75" customHeight="1" thickBot="1">
      <c r="A7" s="43"/>
      <c r="B7" s="44"/>
      <c r="C7" s="45"/>
      <c r="D7" s="46"/>
      <c r="E7" s="44"/>
      <c r="F7" s="81">
        <f t="shared" ref="F7:F70" si="0">C7*D7*E7</f>
        <v>0</v>
      </c>
      <c r="G7" s="45"/>
      <c r="H7" s="45"/>
      <c r="I7" s="45"/>
      <c r="J7" s="45"/>
      <c r="K7" s="47">
        <f>SUM(G7:J7)</f>
        <v>0</v>
      </c>
      <c r="L7" s="47">
        <f>F7+K7</f>
        <v>0</v>
      </c>
      <c r="M7" s="48"/>
    </row>
    <row r="8" spans="1:13" ht="15.75" customHeight="1" thickBot="1">
      <c r="A8" s="49"/>
      <c r="B8" s="50"/>
      <c r="C8" s="51"/>
      <c r="D8" s="52"/>
      <c r="E8" s="50"/>
      <c r="F8" s="82">
        <f t="shared" si="0"/>
        <v>0</v>
      </c>
      <c r="G8" s="51"/>
      <c r="H8" s="51"/>
      <c r="I8" s="51"/>
      <c r="J8" s="51"/>
      <c r="K8" s="47">
        <f t="shared" ref="K8:K71" si="1">SUM(G8:J8)</f>
        <v>0</v>
      </c>
      <c r="L8" s="47">
        <f t="shared" ref="L8:L71" si="2">F8+K8</f>
        <v>0</v>
      </c>
      <c r="M8" s="53"/>
    </row>
    <row r="9" spans="1:13" ht="15.75" customHeight="1" thickBot="1">
      <c r="A9" s="49"/>
      <c r="B9" s="50"/>
      <c r="C9" s="51"/>
      <c r="D9" s="52"/>
      <c r="E9" s="50"/>
      <c r="F9" s="82">
        <f t="shared" si="0"/>
        <v>0</v>
      </c>
      <c r="G9" s="51"/>
      <c r="H9" s="51"/>
      <c r="I9" s="51"/>
      <c r="J9" s="51"/>
      <c r="K9" s="47">
        <f t="shared" si="1"/>
        <v>0</v>
      </c>
      <c r="L9" s="47">
        <f t="shared" si="2"/>
        <v>0</v>
      </c>
      <c r="M9" s="53"/>
    </row>
    <row r="10" spans="1:13" ht="15.75" customHeight="1" thickBot="1">
      <c r="A10" s="49"/>
      <c r="B10" s="50"/>
      <c r="C10" s="51"/>
      <c r="D10" s="52"/>
      <c r="E10" s="50"/>
      <c r="F10" s="82">
        <f t="shared" si="0"/>
        <v>0</v>
      </c>
      <c r="G10" s="51"/>
      <c r="H10" s="51"/>
      <c r="I10" s="51"/>
      <c r="J10" s="51"/>
      <c r="K10" s="47">
        <f t="shared" si="1"/>
        <v>0</v>
      </c>
      <c r="L10" s="47">
        <f t="shared" si="2"/>
        <v>0</v>
      </c>
      <c r="M10" s="53"/>
    </row>
    <row r="11" spans="1:13" ht="15.75" customHeight="1" thickBot="1">
      <c r="A11" s="49"/>
      <c r="B11" s="50"/>
      <c r="C11" s="51"/>
      <c r="D11" s="52"/>
      <c r="E11" s="50"/>
      <c r="F11" s="82">
        <f t="shared" si="0"/>
        <v>0</v>
      </c>
      <c r="G11" s="51"/>
      <c r="H11" s="51"/>
      <c r="I11" s="51"/>
      <c r="J11" s="51"/>
      <c r="K11" s="47">
        <f t="shared" si="1"/>
        <v>0</v>
      </c>
      <c r="L11" s="47">
        <f t="shared" si="2"/>
        <v>0</v>
      </c>
      <c r="M11" s="53"/>
    </row>
    <row r="12" spans="1:13" ht="15.75" customHeight="1" thickBot="1">
      <c r="A12" s="49"/>
      <c r="B12" s="50"/>
      <c r="C12" s="51"/>
      <c r="D12" s="52"/>
      <c r="E12" s="50"/>
      <c r="F12" s="82">
        <f t="shared" si="0"/>
        <v>0</v>
      </c>
      <c r="G12" s="51"/>
      <c r="H12" s="51"/>
      <c r="I12" s="51"/>
      <c r="J12" s="51"/>
      <c r="K12" s="47">
        <f t="shared" si="1"/>
        <v>0</v>
      </c>
      <c r="L12" s="47">
        <f t="shared" si="2"/>
        <v>0</v>
      </c>
      <c r="M12" s="53"/>
    </row>
    <row r="13" spans="1:13" ht="15.75" customHeight="1" thickBot="1">
      <c r="A13" s="49"/>
      <c r="B13" s="50"/>
      <c r="C13" s="51"/>
      <c r="D13" s="52"/>
      <c r="E13" s="50"/>
      <c r="F13" s="82">
        <f t="shared" si="0"/>
        <v>0</v>
      </c>
      <c r="G13" s="51"/>
      <c r="H13" s="51"/>
      <c r="I13" s="51"/>
      <c r="J13" s="51"/>
      <c r="K13" s="47">
        <f t="shared" si="1"/>
        <v>0</v>
      </c>
      <c r="L13" s="47">
        <f t="shared" si="2"/>
        <v>0</v>
      </c>
      <c r="M13" s="53"/>
    </row>
    <row r="14" spans="1:13" ht="15.75" customHeight="1" thickBot="1">
      <c r="A14" s="49"/>
      <c r="B14" s="50"/>
      <c r="C14" s="51"/>
      <c r="D14" s="52"/>
      <c r="E14" s="50"/>
      <c r="F14" s="82">
        <f t="shared" si="0"/>
        <v>0</v>
      </c>
      <c r="G14" s="51"/>
      <c r="H14" s="51"/>
      <c r="I14" s="51"/>
      <c r="J14" s="51"/>
      <c r="K14" s="47">
        <f t="shared" si="1"/>
        <v>0</v>
      </c>
      <c r="L14" s="47">
        <f t="shared" si="2"/>
        <v>0</v>
      </c>
      <c r="M14" s="53"/>
    </row>
    <row r="15" spans="1:13" ht="15.75" customHeight="1" thickBot="1">
      <c r="A15" s="49"/>
      <c r="B15" s="50"/>
      <c r="C15" s="51"/>
      <c r="D15" s="52"/>
      <c r="E15" s="50"/>
      <c r="F15" s="82">
        <f t="shared" si="0"/>
        <v>0</v>
      </c>
      <c r="G15" s="51"/>
      <c r="H15" s="51"/>
      <c r="I15" s="51"/>
      <c r="J15" s="51"/>
      <c r="K15" s="47">
        <f t="shared" si="1"/>
        <v>0</v>
      </c>
      <c r="L15" s="47">
        <f t="shared" si="2"/>
        <v>0</v>
      </c>
      <c r="M15" s="53"/>
    </row>
    <row r="16" spans="1:13" ht="15.75" customHeight="1" thickBot="1">
      <c r="A16" s="49"/>
      <c r="B16" s="50"/>
      <c r="C16" s="51"/>
      <c r="D16" s="52"/>
      <c r="E16" s="50"/>
      <c r="F16" s="82">
        <f t="shared" si="0"/>
        <v>0</v>
      </c>
      <c r="G16" s="51"/>
      <c r="H16" s="51"/>
      <c r="I16" s="51"/>
      <c r="J16" s="51"/>
      <c r="K16" s="47">
        <f t="shared" si="1"/>
        <v>0</v>
      </c>
      <c r="L16" s="47">
        <f t="shared" si="2"/>
        <v>0</v>
      </c>
      <c r="M16" s="53"/>
    </row>
    <row r="17" spans="1:13" ht="15.75" customHeight="1" thickBot="1">
      <c r="A17" s="49"/>
      <c r="B17" s="50"/>
      <c r="C17" s="51"/>
      <c r="D17" s="52"/>
      <c r="E17" s="50"/>
      <c r="F17" s="82">
        <f t="shared" si="0"/>
        <v>0</v>
      </c>
      <c r="G17" s="51"/>
      <c r="H17" s="51"/>
      <c r="I17" s="51"/>
      <c r="J17" s="51"/>
      <c r="K17" s="47">
        <f t="shared" si="1"/>
        <v>0</v>
      </c>
      <c r="L17" s="47">
        <f t="shared" si="2"/>
        <v>0</v>
      </c>
      <c r="M17" s="53"/>
    </row>
    <row r="18" spans="1:13" ht="15.75" customHeight="1" thickBot="1">
      <c r="A18" s="49"/>
      <c r="B18" s="50"/>
      <c r="C18" s="51"/>
      <c r="D18" s="52"/>
      <c r="E18" s="50"/>
      <c r="F18" s="82">
        <f t="shared" si="0"/>
        <v>0</v>
      </c>
      <c r="G18" s="51"/>
      <c r="H18" s="51"/>
      <c r="I18" s="51"/>
      <c r="J18" s="51"/>
      <c r="K18" s="47">
        <f t="shared" si="1"/>
        <v>0</v>
      </c>
      <c r="L18" s="47">
        <f t="shared" si="2"/>
        <v>0</v>
      </c>
      <c r="M18" s="53"/>
    </row>
    <row r="19" spans="1:13" ht="15.75" customHeight="1" thickBot="1">
      <c r="A19" s="49"/>
      <c r="B19" s="50"/>
      <c r="C19" s="51"/>
      <c r="D19" s="52"/>
      <c r="E19" s="50"/>
      <c r="F19" s="82">
        <f t="shared" si="0"/>
        <v>0</v>
      </c>
      <c r="G19" s="51"/>
      <c r="H19" s="51"/>
      <c r="I19" s="51"/>
      <c r="J19" s="51"/>
      <c r="K19" s="47">
        <f t="shared" si="1"/>
        <v>0</v>
      </c>
      <c r="L19" s="47">
        <f t="shared" si="2"/>
        <v>0</v>
      </c>
      <c r="M19" s="53"/>
    </row>
    <row r="20" spans="1:13" ht="15.75" customHeight="1" thickBot="1">
      <c r="A20" s="49"/>
      <c r="B20" s="50"/>
      <c r="C20" s="51"/>
      <c r="D20" s="52"/>
      <c r="E20" s="50"/>
      <c r="F20" s="82">
        <f t="shared" si="0"/>
        <v>0</v>
      </c>
      <c r="G20" s="51"/>
      <c r="H20" s="51"/>
      <c r="I20" s="51"/>
      <c r="J20" s="51"/>
      <c r="K20" s="47">
        <f t="shared" si="1"/>
        <v>0</v>
      </c>
      <c r="L20" s="47">
        <f t="shared" si="2"/>
        <v>0</v>
      </c>
      <c r="M20" s="53"/>
    </row>
    <row r="21" spans="1:13" ht="15.75" customHeight="1" thickBot="1">
      <c r="A21" s="49"/>
      <c r="B21" s="50"/>
      <c r="C21" s="51"/>
      <c r="D21" s="52"/>
      <c r="E21" s="50"/>
      <c r="F21" s="82">
        <f t="shared" si="0"/>
        <v>0</v>
      </c>
      <c r="G21" s="51"/>
      <c r="H21" s="51"/>
      <c r="I21" s="51"/>
      <c r="J21" s="51"/>
      <c r="K21" s="47">
        <f t="shared" si="1"/>
        <v>0</v>
      </c>
      <c r="L21" s="47">
        <f t="shared" si="2"/>
        <v>0</v>
      </c>
      <c r="M21" s="53"/>
    </row>
    <row r="22" spans="1:13" ht="15.75" customHeight="1" thickBot="1">
      <c r="A22" s="49"/>
      <c r="B22" s="50"/>
      <c r="C22" s="51"/>
      <c r="D22" s="52"/>
      <c r="E22" s="50"/>
      <c r="F22" s="82">
        <f t="shared" si="0"/>
        <v>0</v>
      </c>
      <c r="G22" s="51"/>
      <c r="H22" s="51"/>
      <c r="I22" s="51"/>
      <c r="J22" s="51"/>
      <c r="K22" s="47">
        <f t="shared" si="1"/>
        <v>0</v>
      </c>
      <c r="L22" s="47">
        <f t="shared" si="2"/>
        <v>0</v>
      </c>
      <c r="M22" s="53"/>
    </row>
    <row r="23" spans="1:13" ht="15.75" customHeight="1" thickBot="1">
      <c r="A23" s="49"/>
      <c r="B23" s="50"/>
      <c r="C23" s="51"/>
      <c r="D23" s="52"/>
      <c r="E23" s="50"/>
      <c r="F23" s="82">
        <f t="shared" si="0"/>
        <v>0</v>
      </c>
      <c r="G23" s="51"/>
      <c r="H23" s="51"/>
      <c r="I23" s="51"/>
      <c r="J23" s="51"/>
      <c r="K23" s="47">
        <f t="shared" si="1"/>
        <v>0</v>
      </c>
      <c r="L23" s="47">
        <f t="shared" si="2"/>
        <v>0</v>
      </c>
      <c r="M23" s="53"/>
    </row>
    <row r="24" spans="1:13" ht="15.75" customHeight="1" thickBot="1">
      <c r="A24" s="49"/>
      <c r="B24" s="50"/>
      <c r="C24" s="51"/>
      <c r="D24" s="52"/>
      <c r="E24" s="50"/>
      <c r="F24" s="82">
        <f t="shared" si="0"/>
        <v>0</v>
      </c>
      <c r="G24" s="51"/>
      <c r="H24" s="51"/>
      <c r="I24" s="51"/>
      <c r="J24" s="51"/>
      <c r="K24" s="47">
        <f t="shared" si="1"/>
        <v>0</v>
      </c>
      <c r="L24" s="47">
        <f t="shared" si="2"/>
        <v>0</v>
      </c>
      <c r="M24" s="53"/>
    </row>
    <row r="25" spans="1:13" ht="15.75" customHeight="1" thickBot="1">
      <c r="A25" s="49"/>
      <c r="B25" s="50"/>
      <c r="C25" s="51"/>
      <c r="D25" s="52"/>
      <c r="E25" s="50"/>
      <c r="F25" s="82">
        <f t="shared" si="0"/>
        <v>0</v>
      </c>
      <c r="G25" s="51"/>
      <c r="H25" s="51"/>
      <c r="I25" s="51"/>
      <c r="J25" s="51"/>
      <c r="K25" s="47">
        <f t="shared" si="1"/>
        <v>0</v>
      </c>
      <c r="L25" s="47">
        <f t="shared" si="2"/>
        <v>0</v>
      </c>
      <c r="M25" s="53"/>
    </row>
    <row r="26" spans="1:13" ht="15.75" customHeight="1" thickBot="1">
      <c r="A26" s="49"/>
      <c r="B26" s="50"/>
      <c r="C26" s="51"/>
      <c r="D26" s="52"/>
      <c r="E26" s="50"/>
      <c r="F26" s="82">
        <f t="shared" si="0"/>
        <v>0</v>
      </c>
      <c r="G26" s="51"/>
      <c r="H26" s="51"/>
      <c r="I26" s="51"/>
      <c r="J26" s="51"/>
      <c r="K26" s="47">
        <f t="shared" si="1"/>
        <v>0</v>
      </c>
      <c r="L26" s="47">
        <f t="shared" si="2"/>
        <v>0</v>
      </c>
      <c r="M26" s="53"/>
    </row>
    <row r="27" spans="1:13" ht="15.75" customHeight="1" thickBot="1">
      <c r="A27" s="49"/>
      <c r="B27" s="50"/>
      <c r="C27" s="51"/>
      <c r="D27" s="52"/>
      <c r="E27" s="50"/>
      <c r="F27" s="82">
        <f t="shared" si="0"/>
        <v>0</v>
      </c>
      <c r="G27" s="51"/>
      <c r="H27" s="51"/>
      <c r="I27" s="51"/>
      <c r="J27" s="51"/>
      <c r="K27" s="47">
        <f t="shared" si="1"/>
        <v>0</v>
      </c>
      <c r="L27" s="47">
        <f t="shared" si="2"/>
        <v>0</v>
      </c>
      <c r="M27" s="53"/>
    </row>
    <row r="28" spans="1:13" ht="15.75" customHeight="1" thickBot="1">
      <c r="A28" s="49"/>
      <c r="B28" s="50"/>
      <c r="C28" s="51"/>
      <c r="D28" s="52"/>
      <c r="E28" s="50"/>
      <c r="F28" s="82">
        <f t="shared" si="0"/>
        <v>0</v>
      </c>
      <c r="G28" s="51"/>
      <c r="H28" s="51"/>
      <c r="I28" s="51"/>
      <c r="J28" s="51"/>
      <c r="K28" s="47">
        <f t="shared" si="1"/>
        <v>0</v>
      </c>
      <c r="L28" s="47">
        <f t="shared" si="2"/>
        <v>0</v>
      </c>
      <c r="M28" s="53"/>
    </row>
    <row r="29" spans="1:13" ht="15.75" customHeight="1" thickBot="1">
      <c r="A29" s="49"/>
      <c r="B29" s="50"/>
      <c r="C29" s="51"/>
      <c r="D29" s="52"/>
      <c r="E29" s="50"/>
      <c r="F29" s="82">
        <f t="shared" si="0"/>
        <v>0</v>
      </c>
      <c r="G29" s="51"/>
      <c r="H29" s="51"/>
      <c r="I29" s="51"/>
      <c r="J29" s="51"/>
      <c r="K29" s="47">
        <f t="shared" si="1"/>
        <v>0</v>
      </c>
      <c r="L29" s="47">
        <f t="shared" si="2"/>
        <v>0</v>
      </c>
      <c r="M29" s="53"/>
    </row>
    <row r="30" spans="1:13" ht="15.75" customHeight="1" thickBot="1">
      <c r="A30" s="49"/>
      <c r="B30" s="50"/>
      <c r="C30" s="51"/>
      <c r="D30" s="52"/>
      <c r="E30" s="50"/>
      <c r="F30" s="82">
        <f t="shared" si="0"/>
        <v>0</v>
      </c>
      <c r="G30" s="51"/>
      <c r="H30" s="51"/>
      <c r="I30" s="51"/>
      <c r="J30" s="51"/>
      <c r="K30" s="47">
        <f t="shared" si="1"/>
        <v>0</v>
      </c>
      <c r="L30" s="47">
        <f t="shared" si="2"/>
        <v>0</v>
      </c>
      <c r="M30" s="53"/>
    </row>
    <row r="31" spans="1:13" ht="15.75" customHeight="1" thickBot="1">
      <c r="A31" s="49"/>
      <c r="B31" s="50"/>
      <c r="C31" s="51"/>
      <c r="D31" s="52"/>
      <c r="E31" s="50"/>
      <c r="F31" s="82">
        <f t="shared" si="0"/>
        <v>0</v>
      </c>
      <c r="G31" s="51"/>
      <c r="H31" s="51"/>
      <c r="I31" s="51"/>
      <c r="J31" s="51"/>
      <c r="K31" s="47">
        <f t="shared" si="1"/>
        <v>0</v>
      </c>
      <c r="L31" s="47">
        <f t="shared" si="2"/>
        <v>0</v>
      </c>
      <c r="M31" s="53"/>
    </row>
    <row r="32" spans="1:13" ht="15.75" customHeight="1" thickBot="1">
      <c r="A32" s="49"/>
      <c r="B32" s="50"/>
      <c r="C32" s="51"/>
      <c r="D32" s="52"/>
      <c r="E32" s="50"/>
      <c r="F32" s="82">
        <f t="shared" si="0"/>
        <v>0</v>
      </c>
      <c r="G32" s="51"/>
      <c r="H32" s="51"/>
      <c r="I32" s="51"/>
      <c r="J32" s="51"/>
      <c r="K32" s="47">
        <f t="shared" si="1"/>
        <v>0</v>
      </c>
      <c r="L32" s="47">
        <f t="shared" si="2"/>
        <v>0</v>
      </c>
      <c r="M32" s="53"/>
    </row>
    <row r="33" spans="1:13" ht="15.75" customHeight="1" thickBot="1">
      <c r="A33" s="49"/>
      <c r="B33" s="50"/>
      <c r="C33" s="51"/>
      <c r="D33" s="52"/>
      <c r="E33" s="50"/>
      <c r="F33" s="83">
        <f t="shared" si="0"/>
        <v>0</v>
      </c>
      <c r="G33" s="51"/>
      <c r="H33" s="51"/>
      <c r="I33" s="51"/>
      <c r="J33" s="51"/>
      <c r="K33" s="47">
        <f t="shared" si="1"/>
        <v>0</v>
      </c>
      <c r="L33" s="47">
        <f t="shared" si="2"/>
        <v>0</v>
      </c>
      <c r="M33" s="53"/>
    </row>
    <row r="34" spans="1:13" ht="15.75" customHeight="1" thickBot="1">
      <c r="A34" s="49"/>
      <c r="B34" s="50"/>
      <c r="C34" s="51"/>
      <c r="D34" s="52"/>
      <c r="E34" s="50"/>
      <c r="F34" s="83">
        <f t="shared" si="0"/>
        <v>0</v>
      </c>
      <c r="G34" s="51"/>
      <c r="H34" s="51"/>
      <c r="I34" s="51"/>
      <c r="J34" s="51"/>
      <c r="K34" s="47">
        <f t="shared" si="1"/>
        <v>0</v>
      </c>
      <c r="L34" s="47">
        <f t="shared" si="2"/>
        <v>0</v>
      </c>
      <c r="M34" s="53"/>
    </row>
    <row r="35" spans="1:13" ht="15.75" customHeight="1" thickBot="1">
      <c r="A35" s="49"/>
      <c r="B35" s="50"/>
      <c r="C35" s="51"/>
      <c r="D35" s="52"/>
      <c r="E35" s="50"/>
      <c r="F35" s="83">
        <f t="shared" si="0"/>
        <v>0</v>
      </c>
      <c r="G35" s="51"/>
      <c r="H35" s="51"/>
      <c r="I35" s="51"/>
      <c r="J35" s="51"/>
      <c r="K35" s="47">
        <f t="shared" si="1"/>
        <v>0</v>
      </c>
      <c r="L35" s="47">
        <f t="shared" si="2"/>
        <v>0</v>
      </c>
      <c r="M35" s="53"/>
    </row>
    <row r="36" spans="1:13" ht="15.75" customHeight="1" thickBot="1">
      <c r="A36" s="49"/>
      <c r="B36" s="50"/>
      <c r="C36" s="51"/>
      <c r="D36" s="52"/>
      <c r="E36" s="50"/>
      <c r="F36" s="83">
        <f t="shared" si="0"/>
        <v>0</v>
      </c>
      <c r="G36" s="51"/>
      <c r="H36" s="51"/>
      <c r="I36" s="51"/>
      <c r="J36" s="51"/>
      <c r="K36" s="47">
        <f t="shared" si="1"/>
        <v>0</v>
      </c>
      <c r="L36" s="47">
        <f t="shared" si="2"/>
        <v>0</v>
      </c>
      <c r="M36" s="53"/>
    </row>
    <row r="37" spans="1:13" ht="15.75" customHeight="1" thickBot="1">
      <c r="A37" s="49"/>
      <c r="B37" s="50"/>
      <c r="C37" s="51"/>
      <c r="D37" s="52"/>
      <c r="E37" s="50"/>
      <c r="F37" s="83">
        <f t="shared" si="0"/>
        <v>0</v>
      </c>
      <c r="G37" s="51"/>
      <c r="H37" s="51"/>
      <c r="I37" s="51"/>
      <c r="J37" s="51"/>
      <c r="K37" s="47">
        <f t="shared" si="1"/>
        <v>0</v>
      </c>
      <c r="L37" s="47">
        <f t="shared" si="2"/>
        <v>0</v>
      </c>
      <c r="M37" s="53"/>
    </row>
    <row r="38" spans="1:13" ht="15.75" customHeight="1" thickBot="1">
      <c r="A38" s="49"/>
      <c r="B38" s="50"/>
      <c r="C38" s="51"/>
      <c r="D38" s="52"/>
      <c r="E38" s="50"/>
      <c r="F38" s="83">
        <f t="shared" si="0"/>
        <v>0</v>
      </c>
      <c r="G38" s="51"/>
      <c r="H38" s="51"/>
      <c r="I38" s="51"/>
      <c r="J38" s="51"/>
      <c r="K38" s="47">
        <f t="shared" si="1"/>
        <v>0</v>
      </c>
      <c r="L38" s="47">
        <f t="shared" si="2"/>
        <v>0</v>
      </c>
      <c r="M38" s="53"/>
    </row>
    <row r="39" spans="1:13" ht="15.75" customHeight="1" thickBot="1">
      <c r="A39" s="49"/>
      <c r="B39" s="50"/>
      <c r="C39" s="51"/>
      <c r="D39" s="52"/>
      <c r="E39" s="50"/>
      <c r="F39" s="83">
        <f t="shared" si="0"/>
        <v>0</v>
      </c>
      <c r="G39" s="51"/>
      <c r="H39" s="51"/>
      <c r="I39" s="51"/>
      <c r="J39" s="51"/>
      <c r="K39" s="47">
        <f t="shared" si="1"/>
        <v>0</v>
      </c>
      <c r="L39" s="47">
        <f t="shared" si="2"/>
        <v>0</v>
      </c>
      <c r="M39" s="53"/>
    </row>
    <row r="40" spans="1:13" ht="15.75" customHeight="1" thickBot="1">
      <c r="A40" s="49"/>
      <c r="B40" s="50"/>
      <c r="C40" s="51"/>
      <c r="D40" s="52"/>
      <c r="E40" s="50"/>
      <c r="F40" s="83">
        <f t="shared" si="0"/>
        <v>0</v>
      </c>
      <c r="G40" s="51"/>
      <c r="H40" s="51"/>
      <c r="I40" s="51"/>
      <c r="J40" s="51"/>
      <c r="K40" s="47">
        <f t="shared" si="1"/>
        <v>0</v>
      </c>
      <c r="L40" s="47">
        <f t="shared" si="2"/>
        <v>0</v>
      </c>
      <c r="M40" s="53"/>
    </row>
    <row r="41" spans="1:13" ht="15.75" customHeight="1" thickBot="1">
      <c r="A41" s="49"/>
      <c r="B41" s="50"/>
      <c r="C41" s="51"/>
      <c r="D41" s="52"/>
      <c r="E41" s="50"/>
      <c r="F41" s="83">
        <f t="shared" si="0"/>
        <v>0</v>
      </c>
      <c r="G41" s="51"/>
      <c r="H41" s="51"/>
      <c r="I41" s="51"/>
      <c r="J41" s="51"/>
      <c r="K41" s="47">
        <f t="shared" si="1"/>
        <v>0</v>
      </c>
      <c r="L41" s="47">
        <f t="shared" si="2"/>
        <v>0</v>
      </c>
      <c r="M41" s="53"/>
    </row>
    <row r="42" spans="1:13" ht="15.75" customHeight="1" thickBot="1">
      <c r="A42" s="49"/>
      <c r="B42" s="50"/>
      <c r="C42" s="51"/>
      <c r="D42" s="52"/>
      <c r="E42" s="50"/>
      <c r="F42" s="83">
        <f t="shared" si="0"/>
        <v>0</v>
      </c>
      <c r="G42" s="51"/>
      <c r="H42" s="51"/>
      <c r="I42" s="51"/>
      <c r="J42" s="51"/>
      <c r="K42" s="47">
        <f t="shared" si="1"/>
        <v>0</v>
      </c>
      <c r="L42" s="47">
        <f t="shared" si="2"/>
        <v>0</v>
      </c>
      <c r="M42" s="53"/>
    </row>
    <row r="43" spans="1:13" ht="15.75" customHeight="1" thickBot="1">
      <c r="A43" s="49"/>
      <c r="B43" s="50"/>
      <c r="C43" s="51"/>
      <c r="D43" s="52"/>
      <c r="E43" s="50"/>
      <c r="F43" s="83">
        <f t="shared" si="0"/>
        <v>0</v>
      </c>
      <c r="G43" s="51"/>
      <c r="H43" s="51"/>
      <c r="I43" s="51"/>
      <c r="J43" s="51"/>
      <c r="K43" s="47">
        <f t="shared" si="1"/>
        <v>0</v>
      </c>
      <c r="L43" s="47">
        <f t="shared" si="2"/>
        <v>0</v>
      </c>
      <c r="M43" s="53"/>
    </row>
    <row r="44" spans="1:13" ht="15.75" customHeight="1" thickBot="1">
      <c r="A44" s="49"/>
      <c r="B44" s="50"/>
      <c r="C44" s="51"/>
      <c r="D44" s="52"/>
      <c r="E44" s="50"/>
      <c r="F44" s="83">
        <f t="shared" si="0"/>
        <v>0</v>
      </c>
      <c r="G44" s="51"/>
      <c r="H44" s="51"/>
      <c r="I44" s="51"/>
      <c r="J44" s="51"/>
      <c r="K44" s="47">
        <f t="shared" si="1"/>
        <v>0</v>
      </c>
      <c r="L44" s="47">
        <f t="shared" si="2"/>
        <v>0</v>
      </c>
      <c r="M44" s="53"/>
    </row>
    <row r="45" spans="1:13" ht="15.75" customHeight="1" thickBot="1">
      <c r="A45" s="49"/>
      <c r="B45" s="50"/>
      <c r="C45" s="51"/>
      <c r="D45" s="52"/>
      <c r="E45" s="50"/>
      <c r="F45" s="83">
        <f t="shared" si="0"/>
        <v>0</v>
      </c>
      <c r="G45" s="51"/>
      <c r="H45" s="51"/>
      <c r="I45" s="51"/>
      <c r="J45" s="51"/>
      <c r="K45" s="47">
        <f t="shared" si="1"/>
        <v>0</v>
      </c>
      <c r="L45" s="47">
        <f t="shared" si="2"/>
        <v>0</v>
      </c>
      <c r="M45" s="53"/>
    </row>
    <row r="46" spans="1:13" ht="15.75" customHeight="1" thickBot="1">
      <c r="A46" s="49"/>
      <c r="B46" s="50"/>
      <c r="C46" s="51"/>
      <c r="D46" s="52"/>
      <c r="E46" s="50"/>
      <c r="F46" s="83">
        <f t="shared" si="0"/>
        <v>0</v>
      </c>
      <c r="G46" s="51"/>
      <c r="H46" s="51"/>
      <c r="I46" s="51"/>
      <c r="J46" s="51"/>
      <c r="K46" s="47">
        <f t="shared" si="1"/>
        <v>0</v>
      </c>
      <c r="L46" s="47">
        <f t="shared" si="2"/>
        <v>0</v>
      </c>
      <c r="M46" s="53"/>
    </row>
    <row r="47" spans="1:13" ht="15.75" customHeight="1" thickBot="1">
      <c r="A47" s="49"/>
      <c r="B47" s="50"/>
      <c r="C47" s="51"/>
      <c r="D47" s="52"/>
      <c r="E47" s="50"/>
      <c r="F47" s="83">
        <f t="shared" si="0"/>
        <v>0</v>
      </c>
      <c r="G47" s="51"/>
      <c r="H47" s="51"/>
      <c r="I47" s="51"/>
      <c r="J47" s="51"/>
      <c r="K47" s="47">
        <f t="shared" si="1"/>
        <v>0</v>
      </c>
      <c r="L47" s="47">
        <f t="shared" si="2"/>
        <v>0</v>
      </c>
      <c r="M47" s="53"/>
    </row>
    <row r="48" spans="1:13" ht="15.75" customHeight="1" thickBot="1">
      <c r="A48" s="49"/>
      <c r="B48" s="50"/>
      <c r="C48" s="51"/>
      <c r="D48" s="52"/>
      <c r="E48" s="50"/>
      <c r="F48" s="83">
        <f t="shared" si="0"/>
        <v>0</v>
      </c>
      <c r="G48" s="51"/>
      <c r="H48" s="51"/>
      <c r="I48" s="51"/>
      <c r="J48" s="51"/>
      <c r="K48" s="47">
        <f t="shared" si="1"/>
        <v>0</v>
      </c>
      <c r="L48" s="47">
        <f t="shared" si="2"/>
        <v>0</v>
      </c>
      <c r="M48" s="53"/>
    </row>
    <row r="49" spans="1:13" ht="15.75" customHeight="1" thickBot="1">
      <c r="A49" s="49"/>
      <c r="B49" s="50"/>
      <c r="C49" s="51"/>
      <c r="D49" s="52"/>
      <c r="E49" s="50"/>
      <c r="F49" s="83">
        <f t="shared" si="0"/>
        <v>0</v>
      </c>
      <c r="G49" s="51"/>
      <c r="H49" s="51"/>
      <c r="I49" s="51"/>
      <c r="J49" s="51"/>
      <c r="K49" s="47">
        <f t="shared" si="1"/>
        <v>0</v>
      </c>
      <c r="L49" s="47">
        <f t="shared" si="2"/>
        <v>0</v>
      </c>
      <c r="M49" s="53"/>
    </row>
    <row r="50" spans="1:13" ht="15.75" customHeight="1" thickBot="1">
      <c r="A50" s="49"/>
      <c r="B50" s="50"/>
      <c r="C50" s="51"/>
      <c r="D50" s="52"/>
      <c r="E50" s="50"/>
      <c r="F50" s="83">
        <f t="shared" si="0"/>
        <v>0</v>
      </c>
      <c r="G50" s="51"/>
      <c r="H50" s="51"/>
      <c r="I50" s="51"/>
      <c r="J50" s="51"/>
      <c r="K50" s="47">
        <f t="shared" si="1"/>
        <v>0</v>
      </c>
      <c r="L50" s="47">
        <f t="shared" si="2"/>
        <v>0</v>
      </c>
      <c r="M50" s="53"/>
    </row>
    <row r="51" spans="1:13" ht="15.75" customHeight="1" thickBot="1">
      <c r="A51" s="49"/>
      <c r="B51" s="50"/>
      <c r="C51" s="51"/>
      <c r="D51" s="52"/>
      <c r="E51" s="50"/>
      <c r="F51" s="83">
        <f t="shared" si="0"/>
        <v>0</v>
      </c>
      <c r="G51" s="51"/>
      <c r="H51" s="51"/>
      <c r="I51" s="51"/>
      <c r="J51" s="51"/>
      <c r="K51" s="47">
        <f t="shared" si="1"/>
        <v>0</v>
      </c>
      <c r="L51" s="47">
        <f t="shared" si="2"/>
        <v>0</v>
      </c>
      <c r="M51" s="53"/>
    </row>
    <row r="52" spans="1:13" ht="15.75" customHeight="1" thickBot="1">
      <c r="A52" s="49"/>
      <c r="B52" s="50"/>
      <c r="C52" s="51"/>
      <c r="D52" s="52"/>
      <c r="E52" s="50"/>
      <c r="F52" s="83">
        <f t="shared" si="0"/>
        <v>0</v>
      </c>
      <c r="G52" s="51"/>
      <c r="H52" s="51"/>
      <c r="I52" s="51"/>
      <c r="J52" s="51"/>
      <c r="K52" s="47">
        <f t="shared" si="1"/>
        <v>0</v>
      </c>
      <c r="L52" s="47">
        <f t="shared" si="2"/>
        <v>0</v>
      </c>
      <c r="M52" s="53"/>
    </row>
    <row r="53" spans="1:13" ht="15.75" customHeight="1" thickBot="1">
      <c r="A53" s="49"/>
      <c r="B53" s="50"/>
      <c r="C53" s="51"/>
      <c r="D53" s="52"/>
      <c r="E53" s="50"/>
      <c r="F53" s="83">
        <f t="shared" si="0"/>
        <v>0</v>
      </c>
      <c r="G53" s="51"/>
      <c r="H53" s="51"/>
      <c r="I53" s="51"/>
      <c r="J53" s="51"/>
      <c r="K53" s="47">
        <f t="shared" si="1"/>
        <v>0</v>
      </c>
      <c r="L53" s="47">
        <f t="shared" si="2"/>
        <v>0</v>
      </c>
      <c r="M53" s="53"/>
    </row>
    <row r="54" spans="1:13" ht="15.75" customHeight="1" thickBot="1">
      <c r="A54" s="49"/>
      <c r="B54" s="50"/>
      <c r="C54" s="51"/>
      <c r="D54" s="52"/>
      <c r="E54" s="50"/>
      <c r="F54" s="83">
        <f t="shared" si="0"/>
        <v>0</v>
      </c>
      <c r="G54" s="51"/>
      <c r="H54" s="51"/>
      <c r="I54" s="51"/>
      <c r="J54" s="51"/>
      <c r="K54" s="47">
        <f t="shared" si="1"/>
        <v>0</v>
      </c>
      <c r="L54" s="47">
        <f t="shared" si="2"/>
        <v>0</v>
      </c>
      <c r="M54" s="53"/>
    </row>
    <row r="55" spans="1:13" ht="15.75" customHeight="1" thickBot="1">
      <c r="A55" s="49"/>
      <c r="B55" s="50"/>
      <c r="C55" s="51"/>
      <c r="D55" s="52"/>
      <c r="E55" s="50"/>
      <c r="F55" s="83">
        <f t="shared" si="0"/>
        <v>0</v>
      </c>
      <c r="G55" s="51"/>
      <c r="H55" s="51"/>
      <c r="I55" s="51"/>
      <c r="J55" s="51"/>
      <c r="K55" s="47">
        <f t="shared" si="1"/>
        <v>0</v>
      </c>
      <c r="L55" s="47">
        <f t="shared" si="2"/>
        <v>0</v>
      </c>
      <c r="M55" s="53"/>
    </row>
    <row r="56" spans="1:13" ht="15.75" customHeight="1" thickBot="1">
      <c r="A56" s="49"/>
      <c r="B56" s="50"/>
      <c r="C56" s="51"/>
      <c r="D56" s="52"/>
      <c r="E56" s="50"/>
      <c r="F56" s="83">
        <f t="shared" si="0"/>
        <v>0</v>
      </c>
      <c r="G56" s="51"/>
      <c r="H56" s="51"/>
      <c r="I56" s="51"/>
      <c r="J56" s="51"/>
      <c r="K56" s="47">
        <f t="shared" si="1"/>
        <v>0</v>
      </c>
      <c r="L56" s="47">
        <f t="shared" si="2"/>
        <v>0</v>
      </c>
      <c r="M56" s="53"/>
    </row>
    <row r="57" spans="1:13" ht="15.75" customHeight="1" thickBot="1">
      <c r="A57" s="49"/>
      <c r="B57" s="50"/>
      <c r="C57" s="51"/>
      <c r="D57" s="52"/>
      <c r="E57" s="50"/>
      <c r="F57" s="83">
        <f t="shared" si="0"/>
        <v>0</v>
      </c>
      <c r="G57" s="51"/>
      <c r="H57" s="51"/>
      <c r="I57" s="51"/>
      <c r="J57" s="51"/>
      <c r="K57" s="47">
        <f t="shared" si="1"/>
        <v>0</v>
      </c>
      <c r="L57" s="47">
        <f t="shared" si="2"/>
        <v>0</v>
      </c>
      <c r="M57" s="53"/>
    </row>
    <row r="58" spans="1:13" ht="15.75" customHeight="1" thickBot="1">
      <c r="A58" s="49"/>
      <c r="B58" s="50"/>
      <c r="C58" s="51"/>
      <c r="D58" s="52"/>
      <c r="E58" s="50"/>
      <c r="F58" s="83">
        <f t="shared" si="0"/>
        <v>0</v>
      </c>
      <c r="G58" s="51"/>
      <c r="H58" s="51"/>
      <c r="I58" s="51"/>
      <c r="J58" s="51"/>
      <c r="K58" s="47">
        <f t="shared" si="1"/>
        <v>0</v>
      </c>
      <c r="L58" s="47">
        <f t="shared" si="2"/>
        <v>0</v>
      </c>
      <c r="M58" s="53"/>
    </row>
    <row r="59" spans="1:13" ht="15.75" customHeight="1" thickBot="1">
      <c r="A59" s="49"/>
      <c r="B59" s="50"/>
      <c r="C59" s="51"/>
      <c r="D59" s="52"/>
      <c r="E59" s="50"/>
      <c r="F59" s="83">
        <f t="shared" si="0"/>
        <v>0</v>
      </c>
      <c r="G59" s="51"/>
      <c r="H59" s="51"/>
      <c r="I59" s="51"/>
      <c r="J59" s="51"/>
      <c r="K59" s="47">
        <f t="shared" si="1"/>
        <v>0</v>
      </c>
      <c r="L59" s="47">
        <f t="shared" si="2"/>
        <v>0</v>
      </c>
      <c r="M59" s="53"/>
    </row>
    <row r="60" spans="1:13" ht="15.75" customHeight="1" thickBot="1">
      <c r="A60" s="49"/>
      <c r="B60" s="50"/>
      <c r="C60" s="51"/>
      <c r="D60" s="52"/>
      <c r="E60" s="50"/>
      <c r="F60" s="83">
        <f t="shared" si="0"/>
        <v>0</v>
      </c>
      <c r="G60" s="51"/>
      <c r="H60" s="51"/>
      <c r="I60" s="51"/>
      <c r="J60" s="51"/>
      <c r="K60" s="47">
        <f t="shared" si="1"/>
        <v>0</v>
      </c>
      <c r="L60" s="47">
        <f t="shared" si="2"/>
        <v>0</v>
      </c>
      <c r="M60" s="53"/>
    </row>
    <row r="61" spans="1:13" ht="15.75" customHeight="1" thickBot="1">
      <c r="A61" s="49"/>
      <c r="B61" s="50"/>
      <c r="C61" s="51"/>
      <c r="D61" s="52"/>
      <c r="E61" s="50"/>
      <c r="F61" s="83">
        <f t="shared" si="0"/>
        <v>0</v>
      </c>
      <c r="G61" s="51"/>
      <c r="H61" s="51"/>
      <c r="I61" s="51"/>
      <c r="J61" s="51"/>
      <c r="K61" s="47">
        <f t="shared" si="1"/>
        <v>0</v>
      </c>
      <c r="L61" s="47">
        <f t="shared" si="2"/>
        <v>0</v>
      </c>
      <c r="M61" s="53"/>
    </row>
    <row r="62" spans="1:13" ht="15.75" customHeight="1" thickBot="1">
      <c r="A62" s="49"/>
      <c r="B62" s="50"/>
      <c r="C62" s="51"/>
      <c r="D62" s="52"/>
      <c r="E62" s="50"/>
      <c r="F62" s="83">
        <f t="shared" si="0"/>
        <v>0</v>
      </c>
      <c r="G62" s="51"/>
      <c r="H62" s="51"/>
      <c r="I62" s="51"/>
      <c r="J62" s="51"/>
      <c r="K62" s="47">
        <f t="shared" si="1"/>
        <v>0</v>
      </c>
      <c r="L62" s="47">
        <f t="shared" si="2"/>
        <v>0</v>
      </c>
      <c r="M62" s="53"/>
    </row>
    <row r="63" spans="1:13" ht="15.75" customHeight="1" thickBot="1">
      <c r="A63" s="49"/>
      <c r="B63" s="50"/>
      <c r="C63" s="51"/>
      <c r="D63" s="52"/>
      <c r="E63" s="50"/>
      <c r="F63" s="83">
        <f t="shared" si="0"/>
        <v>0</v>
      </c>
      <c r="G63" s="51"/>
      <c r="H63" s="51"/>
      <c r="I63" s="51"/>
      <c r="J63" s="51"/>
      <c r="K63" s="47">
        <f t="shared" si="1"/>
        <v>0</v>
      </c>
      <c r="L63" s="47">
        <f t="shared" si="2"/>
        <v>0</v>
      </c>
      <c r="M63" s="53"/>
    </row>
    <row r="64" spans="1:13" ht="15.75" customHeight="1" thickBot="1">
      <c r="A64" s="49"/>
      <c r="B64" s="50"/>
      <c r="C64" s="51"/>
      <c r="D64" s="52"/>
      <c r="E64" s="50"/>
      <c r="F64" s="83">
        <f t="shared" si="0"/>
        <v>0</v>
      </c>
      <c r="G64" s="51"/>
      <c r="H64" s="51"/>
      <c r="I64" s="51"/>
      <c r="J64" s="51"/>
      <c r="K64" s="47">
        <f t="shared" si="1"/>
        <v>0</v>
      </c>
      <c r="L64" s="47">
        <f t="shared" si="2"/>
        <v>0</v>
      </c>
      <c r="M64" s="53"/>
    </row>
    <row r="65" spans="1:13" ht="15.75" customHeight="1" thickBot="1">
      <c r="A65" s="49"/>
      <c r="B65" s="50"/>
      <c r="C65" s="51"/>
      <c r="D65" s="52"/>
      <c r="E65" s="50"/>
      <c r="F65" s="83">
        <f t="shared" si="0"/>
        <v>0</v>
      </c>
      <c r="G65" s="51"/>
      <c r="H65" s="51"/>
      <c r="I65" s="51"/>
      <c r="J65" s="51"/>
      <c r="K65" s="47">
        <f t="shared" si="1"/>
        <v>0</v>
      </c>
      <c r="L65" s="47">
        <f t="shared" si="2"/>
        <v>0</v>
      </c>
      <c r="M65" s="53"/>
    </row>
    <row r="66" spans="1:13" ht="15.75" customHeight="1" thickBot="1">
      <c r="A66" s="49"/>
      <c r="B66" s="50"/>
      <c r="C66" s="51"/>
      <c r="D66" s="52"/>
      <c r="E66" s="50"/>
      <c r="F66" s="83">
        <f t="shared" si="0"/>
        <v>0</v>
      </c>
      <c r="G66" s="51"/>
      <c r="H66" s="51"/>
      <c r="I66" s="51"/>
      <c r="J66" s="51"/>
      <c r="K66" s="47">
        <f t="shared" si="1"/>
        <v>0</v>
      </c>
      <c r="L66" s="47">
        <f t="shared" si="2"/>
        <v>0</v>
      </c>
      <c r="M66" s="53"/>
    </row>
    <row r="67" spans="1:13" ht="15.75" customHeight="1" thickBot="1">
      <c r="A67" s="49"/>
      <c r="B67" s="50"/>
      <c r="C67" s="51"/>
      <c r="D67" s="52"/>
      <c r="E67" s="50"/>
      <c r="F67" s="83">
        <f t="shared" si="0"/>
        <v>0</v>
      </c>
      <c r="G67" s="51"/>
      <c r="H67" s="51"/>
      <c r="I67" s="51"/>
      <c r="J67" s="51"/>
      <c r="K67" s="47">
        <f t="shared" si="1"/>
        <v>0</v>
      </c>
      <c r="L67" s="47">
        <f t="shared" si="2"/>
        <v>0</v>
      </c>
      <c r="M67" s="53"/>
    </row>
    <row r="68" spans="1:13" ht="15.75" customHeight="1" thickBot="1">
      <c r="A68" s="49"/>
      <c r="B68" s="50"/>
      <c r="C68" s="51"/>
      <c r="D68" s="52"/>
      <c r="E68" s="50"/>
      <c r="F68" s="83">
        <f t="shared" si="0"/>
        <v>0</v>
      </c>
      <c r="G68" s="51"/>
      <c r="H68" s="51"/>
      <c r="I68" s="51"/>
      <c r="J68" s="51"/>
      <c r="K68" s="47">
        <f t="shared" si="1"/>
        <v>0</v>
      </c>
      <c r="L68" s="47">
        <f t="shared" si="2"/>
        <v>0</v>
      </c>
      <c r="M68" s="53"/>
    </row>
    <row r="69" spans="1:13" ht="15.75" customHeight="1" thickBot="1">
      <c r="A69" s="49"/>
      <c r="B69" s="50"/>
      <c r="C69" s="51"/>
      <c r="D69" s="52"/>
      <c r="E69" s="50"/>
      <c r="F69" s="83">
        <f t="shared" si="0"/>
        <v>0</v>
      </c>
      <c r="G69" s="51"/>
      <c r="H69" s="51"/>
      <c r="I69" s="51"/>
      <c r="J69" s="51"/>
      <c r="K69" s="47">
        <f t="shared" si="1"/>
        <v>0</v>
      </c>
      <c r="L69" s="47">
        <f t="shared" si="2"/>
        <v>0</v>
      </c>
      <c r="M69" s="53"/>
    </row>
    <row r="70" spans="1:13" ht="15.75" customHeight="1" thickBot="1">
      <c r="A70" s="49"/>
      <c r="B70" s="50"/>
      <c r="C70" s="51"/>
      <c r="D70" s="52"/>
      <c r="E70" s="50"/>
      <c r="F70" s="83">
        <f t="shared" si="0"/>
        <v>0</v>
      </c>
      <c r="G70" s="51"/>
      <c r="H70" s="51"/>
      <c r="I70" s="51"/>
      <c r="J70" s="51"/>
      <c r="K70" s="47">
        <f t="shared" si="1"/>
        <v>0</v>
      </c>
      <c r="L70" s="47">
        <f t="shared" si="2"/>
        <v>0</v>
      </c>
      <c r="M70" s="53"/>
    </row>
    <row r="71" spans="1:13" ht="15.75" customHeight="1" thickBot="1">
      <c r="A71" s="49"/>
      <c r="B71" s="50"/>
      <c r="C71" s="51"/>
      <c r="D71" s="52"/>
      <c r="E71" s="50"/>
      <c r="F71" s="83">
        <f t="shared" ref="F71:F100" si="3">C71*D71*E71</f>
        <v>0</v>
      </c>
      <c r="G71" s="51"/>
      <c r="H71" s="51"/>
      <c r="I71" s="51"/>
      <c r="J71" s="51"/>
      <c r="K71" s="47">
        <f t="shared" si="1"/>
        <v>0</v>
      </c>
      <c r="L71" s="47">
        <f t="shared" si="2"/>
        <v>0</v>
      </c>
      <c r="M71" s="53"/>
    </row>
    <row r="72" spans="1:13" ht="15.75" customHeight="1" thickBot="1">
      <c r="A72" s="49"/>
      <c r="B72" s="50"/>
      <c r="C72" s="51"/>
      <c r="D72" s="52"/>
      <c r="E72" s="50"/>
      <c r="F72" s="83">
        <f t="shared" si="3"/>
        <v>0</v>
      </c>
      <c r="G72" s="51"/>
      <c r="H72" s="51"/>
      <c r="I72" s="51"/>
      <c r="J72" s="51"/>
      <c r="K72" s="47">
        <f t="shared" ref="K72:K100" si="4">SUM(G72:J72)</f>
        <v>0</v>
      </c>
      <c r="L72" s="47">
        <f t="shared" ref="L72:L100" si="5">F72+K72</f>
        <v>0</v>
      </c>
      <c r="M72" s="53"/>
    </row>
    <row r="73" spans="1:13" ht="15.75" customHeight="1" thickBot="1">
      <c r="A73" s="49"/>
      <c r="B73" s="50"/>
      <c r="C73" s="51"/>
      <c r="D73" s="52"/>
      <c r="E73" s="50"/>
      <c r="F73" s="83">
        <f t="shared" si="3"/>
        <v>0</v>
      </c>
      <c r="G73" s="51"/>
      <c r="H73" s="51"/>
      <c r="I73" s="51"/>
      <c r="J73" s="51"/>
      <c r="K73" s="47">
        <f t="shared" si="4"/>
        <v>0</v>
      </c>
      <c r="L73" s="47">
        <f t="shared" si="5"/>
        <v>0</v>
      </c>
      <c r="M73" s="53"/>
    </row>
    <row r="74" spans="1:13" ht="15.75" customHeight="1" thickBot="1">
      <c r="A74" s="49"/>
      <c r="B74" s="50"/>
      <c r="C74" s="51"/>
      <c r="D74" s="52"/>
      <c r="E74" s="50"/>
      <c r="F74" s="83">
        <f t="shared" si="3"/>
        <v>0</v>
      </c>
      <c r="G74" s="51"/>
      <c r="H74" s="51"/>
      <c r="I74" s="51"/>
      <c r="J74" s="51"/>
      <c r="K74" s="47">
        <f t="shared" si="4"/>
        <v>0</v>
      </c>
      <c r="L74" s="47">
        <f t="shared" si="5"/>
        <v>0</v>
      </c>
      <c r="M74" s="53"/>
    </row>
    <row r="75" spans="1:13" ht="15.75" customHeight="1" thickBot="1">
      <c r="A75" s="49"/>
      <c r="B75" s="50"/>
      <c r="C75" s="51"/>
      <c r="D75" s="52"/>
      <c r="E75" s="50"/>
      <c r="F75" s="83">
        <f t="shared" si="3"/>
        <v>0</v>
      </c>
      <c r="G75" s="51"/>
      <c r="H75" s="51"/>
      <c r="I75" s="51"/>
      <c r="J75" s="51"/>
      <c r="K75" s="47">
        <f t="shared" si="4"/>
        <v>0</v>
      </c>
      <c r="L75" s="47">
        <f t="shared" si="5"/>
        <v>0</v>
      </c>
      <c r="M75" s="53"/>
    </row>
    <row r="76" spans="1:13" ht="15.75" customHeight="1" thickBot="1">
      <c r="A76" s="49"/>
      <c r="B76" s="50"/>
      <c r="C76" s="51"/>
      <c r="D76" s="52"/>
      <c r="E76" s="50"/>
      <c r="F76" s="83">
        <f t="shared" si="3"/>
        <v>0</v>
      </c>
      <c r="G76" s="51"/>
      <c r="H76" s="51"/>
      <c r="I76" s="51"/>
      <c r="J76" s="51"/>
      <c r="K76" s="47">
        <f t="shared" si="4"/>
        <v>0</v>
      </c>
      <c r="L76" s="47">
        <f t="shared" si="5"/>
        <v>0</v>
      </c>
      <c r="M76" s="53"/>
    </row>
    <row r="77" spans="1:13" ht="15.75" customHeight="1" thickBot="1">
      <c r="A77" s="49"/>
      <c r="B77" s="50"/>
      <c r="C77" s="51"/>
      <c r="D77" s="52"/>
      <c r="E77" s="50"/>
      <c r="F77" s="83">
        <f t="shared" si="3"/>
        <v>0</v>
      </c>
      <c r="G77" s="51"/>
      <c r="H77" s="51"/>
      <c r="I77" s="51"/>
      <c r="J77" s="51"/>
      <c r="K77" s="47">
        <f t="shared" si="4"/>
        <v>0</v>
      </c>
      <c r="L77" s="47">
        <f t="shared" si="5"/>
        <v>0</v>
      </c>
      <c r="M77" s="53"/>
    </row>
    <row r="78" spans="1:13" ht="15.75" customHeight="1" thickBot="1">
      <c r="A78" s="49"/>
      <c r="B78" s="50"/>
      <c r="C78" s="51"/>
      <c r="D78" s="52"/>
      <c r="E78" s="50"/>
      <c r="F78" s="83">
        <f t="shared" si="3"/>
        <v>0</v>
      </c>
      <c r="G78" s="51"/>
      <c r="H78" s="51"/>
      <c r="I78" s="51"/>
      <c r="J78" s="51"/>
      <c r="K78" s="47">
        <f t="shared" si="4"/>
        <v>0</v>
      </c>
      <c r="L78" s="47">
        <f t="shared" si="5"/>
        <v>0</v>
      </c>
      <c r="M78" s="53"/>
    </row>
    <row r="79" spans="1:13" ht="15.75" customHeight="1" thickBot="1">
      <c r="A79" s="49"/>
      <c r="B79" s="50"/>
      <c r="C79" s="51"/>
      <c r="D79" s="52"/>
      <c r="E79" s="50"/>
      <c r="F79" s="83">
        <f t="shared" si="3"/>
        <v>0</v>
      </c>
      <c r="G79" s="51"/>
      <c r="H79" s="51"/>
      <c r="I79" s="51"/>
      <c r="J79" s="51"/>
      <c r="K79" s="47">
        <f t="shared" si="4"/>
        <v>0</v>
      </c>
      <c r="L79" s="47">
        <f t="shared" si="5"/>
        <v>0</v>
      </c>
      <c r="M79" s="53"/>
    </row>
    <row r="80" spans="1:13" ht="15.75" customHeight="1" thickBot="1">
      <c r="A80" s="49"/>
      <c r="B80" s="50"/>
      <c r="C80" s="51"/>
      <c r="D80" s="52"/>
      <c r="E80" s="50"/>
      <c r="F80" s="83">
        <f t="shared" si="3"/>
        <v>0</v>
      </c>
      <c r="G80" s="51"/>
      <c r="H80" s="51"/>
      <c r="I80" s="51"/>
      <c r="J80" s="51"/>
      <c r="K80" s="47">
        <f t="shared" si="4"/>
        <v>0</v>
      </c>
      <c r="L80" s="47">
        <f t="shared" si="5"/>
        <v>0</v>
      </c>
      <c r="M80" s="53"/>
    </row>
    <row r="81" spans="1:13" ht="15.75" customHeight="1" thickBot="1">
      <c r="A81" s="49"/>
      <c r="B81" s="50"/>
      <c r="C81" s="51"/>
      <c r="D81" s="52"/>
      <c r="E81" s="50"/>
      <c r="F81" s="83">
        <f t="shared" si="3"/>
        <v>0</v>
      </c>
      <c r="G81" s="51"/>
      <c r="H81" s="51"/>
      <c r="I81" s="51"/>
      <c r="J81" s="51"/>
      <c r="K81" s="47">
        <f t="shared" si="4"/>
        <v>0</v>
      </c>
      <c r="L81" s="47">
        <f t="shared" si="5"/>
        <v>0</v>
      </c>
      <c r="M81" s="53"/>
    </row>
    <row r="82" spans="1:13" ht="15.75" customHeight="1" thickBot="1">
      <c r="A82" s="49"/>
      <c r="B82" s="50"/>
      <c r="C82" s="51"/>
      <c r="D82" s="52"/>
      <c r="E82" s="50"/>
      <c r="F82" s="83">
        <f t="shared" si="3"/>
        <v>0</v>
      </c>
      <c r="G82" s="51"/>
      <c r="H82" s="51"/>
      <c r="I82" s="51"/>
      <c r="J82" s="51"/>
      <c r="K82" s="47">
        <f t="shared" si="4"/>
        <v>0</v>
      </c>
      <c r="L82" s="47">
        <f t="shared" si="5"/>
        <v>0</v>
      </c>
      <c r="M82" s="53"/>
    </row>
    <row r="83" spans="1:13" ht="15.75" customHeight="1" thickBot="1">
      <c r="A83" s="49"/>
      <c r="B83" s="50"/>
      <c r="C83" s="51"/>
      <c r="D83" s="52"/>
      <c r="E83" s="50"/>
      <c r="F83" s="83">
        <f t="shared" si="3"/>
        <v>0</v>
      </c>
      <c r="G83" s="51"/>
      <c r="H83" s="51"/>
      <c r="I83" s="51"/>
      <c r="J83" s="51"/>
      <c r="K83" s="47">
        <f t="shared" si="4"/>
        <v>0</v>
      </c>
      <c r="L83" s="47">
        <f t="shared" si="5"/>
        <v>0</v>
      </c>
      <c r="M83" s="53"/>
    </row>
    <row r="84" spans="1:13" ht="15.75" customHeight="1" thickBot="1">
      <c r="A84" s="49"/>
      <c r="B84" s="50"/>
      <c r="C84" s="51"/>
      <c r="D84" s="52"/>
      <c r="E84" s="50"/>
      <c r="F84" s="83">
        <f t="shared" si="3"/>
        <v>0</v>
      </c>
      <c r="G84" s="51"/>
      <c r="H84" s="51"/>
      <c r="I84" s="51"/>
      <c r="J84" s="51"/>
      <c r="K84" s="47">
        <f t="shared" si="4"/>
        <v>0</v>
      </c>
      <c r="L84" s="47">
        <f t="shared" si="5"/>
        <v>0</v>
      </c>
      <c r="M84" s="53"/>
    </row>
    <row r="85" spans="1:13" ht="15.75" customHeight="1" thickBot="1">
      <c r="A85" s="49"/>
      <c r="B85" s="50"/>
      <c r="C85" s="51"/>
      <c r="D85" s="52"/>
      <c r="E85" s="50"/>
      <c r="F85" s="83">
        <f t="shared" si="3"/>
        <v>0</v>
      </c>
      <c r="G85" s="51"/>
      <c r="H85" s="51"/>
      <c r="I85" s="51"/>
      <c r="J85" s="51"/>
      <c r="K85" s="47">
        <f t="shared" si="4"/>
        <v>0</v>
      </c>
      <c r="L85" s="47">
        <f t="shared" si="5"/>
        <v>0</v>
      </c>
      <c r="M85" s="53"/>
    </row>
    <row r="86" spans="1:13" ht="15.75" customHeight="1" thickBot="1">
      <c r="A86" s="49"/>
      <c r="B86" s="50"/>
      <c r="C86" s="51"/>
      <c r="D86" s="52"/>
      <c r="E86" s="50"/>
      <c r="F86" s="83">
        <f t="shared" si="3"/>
        <v>0</v>
      </c>
      <c r="G86" s="51"/>
      <c r="H86" s="51"/>
      <c r="I86" s="51"/>
      <c r="J86" s="51"/>
      <c r="K86" s="47">
        <f t="shared" si="4"/>
        <v>0</v>
      </c>
      <c r="L86" s="47">
        <f t="shared" si="5"/>
        <v>0</v>
      </c>
      <c r="M86" s="53"/>
    </row>
    <row r="87" spans="1:13" ht="15.75" customHeight="1" thickBot="1">
      <c r="A87" s="49"/>
      <c r="B87" s="50"/>
      <c r="C87" s="51"/>
      <c r="D87" s="52"/>
      <c r="E87" s="50"/>
      <c r="F87" s="83">
        <f t="shared" si="3"/>
        <v>0</v>
      </c>
      <c r="G87" s="51"/>
      <c r="H87" s="51"/>
      <c r="I87" s="51"/>
      <c r="J87" s="51"/>
      <c r="K87" s="47">
        <f t="shared" si="4"/>
        <v>0</v>
      </c>
      <c r="L87" s="47">
        <f t="shared" si="5"/>
        <v>0</v>
      </c>
      <c r="M87" s="53"/>
    </row>
    <row r="88" spans="1:13" ht="15.75" customHeight="1" thickBot="1">
      <c r="A88" s="49"/>
      <c r="B88" s="50"/>
      <c r="C88" s="51"/>
      <c r="D88" s="52"/>
      <c r="E88" s="50"/>
      <c r="F88" s="83">
        <f t="shared" si="3"/>
        <v>0</v>
      </c>
      <c r="G88" s="51"/>
      <c r="H88" s="51"/>
      <c r="I88" s="51"/>
      <c r="J88" s="51"/>
      <c r="K88" s="47">
        <f t="shared" si="4"/>
        <v>0</v>
      </c>
      <c r="L88" s="47">
        <f t="shared" si="5"/>
        <v>0</v>
      </c>
      <c r="M88" s="53"/>
    </row>
    <row r="89" spans="1:13" ht="15.75" customHeight="1" thickBot="1">
      <c r="A89" s="49"/>
      <c r="B89" s="50"/>
      <c r="C89" s="51"/>
      <c r="D89" s="52"/>
      <c r="E89" s="50"/>
      <c r="F89" s="83">
        <f t="shared" si="3"/>
        <v>0</v>
      </c>
      <c r="G89" s="51"/>
      <c r="H89" s="51"/>
      <c r="I89" s="51"/>
      <c r="J89" s="51"/>
      <c r="K89" s="47">
        <f t="shared" si="4"/>
        <v>0</v>
      </c>
      <c r="L89" s="47">
        <f t="shared" si="5"/>
        <v>0</v>
      </c>
      <c r="M89" s="53"/>
    </row>
    <row r="90" spans="1:13" ht="15.75" customHeight="1" thickBot="1">
      <c r="A90" s="49"/>
      <c r="B90" s="50"/>
      <c r="C90" s="51"/>
      <c r="D90" s="52"/>
      <c r="E90" s="50"/>
      <c r="F90" s="83">
        <f t="shared" si="3"/>
        <v>0</v>
      </c>
      <c r="G90" s="51"/>
      <c r="H90" s="51"/>
      <c r="I90" s="51"/>
      <c r="J90" s="51"/>
      <c r="K90" s="47">
        <f t="shared" si="4"/>
        <v>0</v>
      </c>
      <c r="L90" s="47">
        <f t="shared" si="5"/>
        <v>0</v>
      </c>
      <c r="M90" s="53"/>
    </row>
    <row r="91" spans="1:13" ht="15.75" customHeight="1" thickBot="1">
      <c r="A91" s="49"/>
      <c r="B91" s="50"/>
      <c r="C91" s="51"/>
      <c r="D91" s="52"/>
      <c r="E91" s="50"/>
      <c r="F91" s="83">
        <f t="shared" si="3"/>
        <v>0</v>
      </c>
      <c r="G91" s="51"/>
      <c r="H91" s="51"/>
      <c r="I91" s="51"/>
      <c r="J91" s="51"/>
      <c r="K91" s="47">
        <f t="shared" si="4"/>
        <v>0</v>
      </c>
      <c r="L91" s="47">
        <f t="shared" si="5"/>
        <v>0</v>
      </c>
      <c r="M91" s="53"/>
    </row>
    <row r="92" spans="1:13" ht="15.75" customHeight="1" thickBot="1">
      <c r="A92" s="49"/>
      <c r="B92" s="50"/>
      <c r="C92" s="51"/>
      <c r="D92" s="52"/>
      <c r="E92" s="50"/>
      <c r="F92" s="83">
        <f t="shared" si="3"/>
        <v>0</v>
      </c>
      <c r="G92" s="51"/>
      <c r="H92" s="51"/>
      <c r="I92" s="51"/>
      <c r="J92" s="51"/>
      <c r="K92" s="47">
        <f t="shared" si="4"/>
        <v>0</v>
      </c>
      <c r="L92" s="47">
        <f t="shared" si="5"/>
        <v>0</v>
      </c>
      <c r="M92" s="53"/>
    </row>
    <row r="93" spans="1:13" ht="15.75" customHeight="1" thickBot="1">
      <c r="A93" s="49"/>
      <c r="B93" s="50"/>
      <c r="C93" s="51"/>
      <c r="D93" s="52"/>
      <c r="E93" s="50"/>
      <c r="F93" s="83">
        <f t="shared" si="3"/>
        <v>0</v>
      </c>
      <c r="G93" s="51"/>
      <c r="H93" s="51"/>
      <c r="I93" s="51"/>
      <c r="J93" s="51"/>
      <c r="K93" s="47">
        <f t="shared" si="4"/>
        <v>0</v>
      </c>
      <c r="L93" s="47">
        <f t="shared" si="5"/>
        <v>0</v>
      </c>
      <c r="M93" s="53"/>
    </row>
    <row r="94" spans="1:13" ht="15.75" customHeight="1" thickBot="1">
      <c r="A94" s="49"/>
      <c r="B94" s="50"/>
      <c r="C94" s="51"/>
      <c r="D94" s="52"/>
      <c r="E94" s="50"/>
      <c r="F94" s="83">
        <f t="shared" si="3"/>
        <v>0</v>
      </c>
      <c r="G94" s="51"/>
      <c r="H94" s="51"/>
      <c r="I94" s="51"/>
      <c r="J94" s="51"/>
      <c r="K94" s="47">
        <f t="shared" si="4"/>
        <v>0</v>
      </c>
      <c r="L94" s="47">
        <f t="shared" si="5"/>
        <v>0</v>
      </c>
      <c r="M94" s="53"/>
    </row>
    <row r="95" spans="1:13" ht="15.75" customHeight="1" thickBot="1">
      <c r="A95" s="49"/>
      <c r="B95" s="50"/>
      <c r="C95" s="51"/>
      <c r="D95" s="52"/>
      <c r="E95" s="50"/>
      <c r="F95" s="83">
        <f t="shared" si="3"/>
        <v>0</v>
      </c>
      <c r="G95" s="51"/>
      <c r="H95" s="51"/>
      <c r="I95" s="51"/>
      <c r="J95" s="51"/>
      <c r="K95" s="47">
        <f t="shared" si="4"/>
        <v>0</v>
      </c>
      <c r="L95" s="47">
        <f t="shared" si="5"/>
        <v>0</v>
      </c>
      <c r="M95" s="53"/>
    </row>
    <row r="96" spans="1:13" ht="15.75" customHeight="1" thickBot="1">
      <c r="A96" s="49"/>
      <c r="B96" s="50"/>
      <c r="C96" s="51"/>
      <c r="D96" s="52"/>
      <c r="E96" s="50"/>
      <c r="F96" s="83">
        <f t="shared" si="3"/>
        <v>0</v>
      </c>
      <c r="G96" s="51"/>
      <c r="H96" s="51"/>
      <c r="I96" s="51"/>
      <c r="J96" s="51"/>
      <c r="K96" s="47">
        <f t="shared" si="4"/>
        <v>0</v>
      </c>
      <c r="L96" s="47">
        <f t="shared" si="5"/>
        <v>0</v>
      </c>
      <c r="M96" s="53"/>
    </row>
    <row r="97" spans="1:13" ht="15.75" customHeight="1" thickBot="1">
      <c r="A97" s="49"/>
      <c r="B97" s="50"/>
      <c r="C97" s="51"/>
      <c r="D97" s="52"/>
      <c r="E97" s="50"/>
      <c r="F97" s="83">
        <f t="shared" si="3"/>
        <v>0</v>
      </c>
      <c r="G97" s="51"/>
      <c r="H97" s="51"/>
      <c r="I97" s="51"/>
      <c r="J97" s="51"/>
      <c r="K97" s="47">
        <f t="shared" si="4"/>
        <v>0</v>
      </c>
      <c r="L97" s="47">
        <f t="shared" si="5"/>
        <v>0</v>
      </c>
      <c r="M97" s="53"/>
    </row>
    <row r="98" spans="1:13" ht="15.75" customHeight="1" thickBot="1">
      <c r="A98" s="49"/>
      <c r="B98" s="50"/>
      <c r="C98" s="51"/>
      <c r="D98" s="52"/>
      <c r="E98" s="50"/>
      <c r="F98" s="83">
        <f t="shared" si="3"/>
        <v>0</v>
      </c>
      <c r="G98" s="51"/>
      <c r="H98" s="51"/>
      <c r="I98" s="51"/>
      <c r="J98" s="51"/>
      <c r="K98" s="47">
        <f t="shared" si="4"/>
        <v>0</v>
      </c>
      <c r="L98" s="47">
        <f t="shared" si="5"/>
        <v>0</v>
      </c>
      <c r="M98" s="53"/>
    </row>
    <row r="99" spans="1:13" ht="15.75" customHeight="1" thickBot="1">
      <c r="A99" s="49"/>
      <c r="B99" s="50"/>
      <c r="C99" s="51"/>
      <c r="D99" s="52"/>
      <c r="E99" s="50"/>
      <c r="F99" s="83">
        <f t="shared" si="3"/>
        <v>0</v>
      </c>
      <c r="G99" s="51"/>
      <c r="H99" s="51"/>
      <c r="I99" s="51"/>
      <c r="J99" s="51"/>
      <c r="K99" s="47">
        <f t="shared" si="4"/>
        <v>0</v>
      </c>
      <c r="L99" s="47">
        <f t="shared" si="5"/>
        <v>0</v>
      </c>
      <c r="M99" s="53"/>
    </row>
    <row r="100" spans="1:13" ht="15.75" customHeight="1" thickBot="1">
      <c r="A100" s="54"/>
      <c r="B100" s="55"/>
      <c r="C100" s="56"/>
      <c r="D100" s="57"/>
      <c r="E100" s="55"/>
      <c r="F100" s="84">
        <f t="shared" si="3"/>
        <v>0</v>
      </c>
      <c r="G100" s="56"/>
      <c r="H100" s="56"/>
      <c r="I100" s="56"/>
      <c r="J100" s="56"/>
      <c r="K100" s="47">
        <f t="shared" si="4"/>
        <v>0</v>
      </c>
      <c r="L100" s="47">
        <f t="shared" si="5"/>
        <v>0</v>
      </c>
      <c r="M100" s="58"/>
    </row>
    <row r="101" spans="1:13" ht="15.75" customHeight="1">
      <c r="A101" s="1"/>
      <c r="B101" s="1"/>
      <c r="C101" s="5"/>
      <c r="D101" s="6"/>
      <c r="E101" s="4"/>
      <c r="F101" s="366">
        <f>SUM(F7:F100)</f>
        <v>0</v>
      </c>
      <c r="G101" s="366">
        <f t="shared" ref="G101:M101" si="6">SUM(G7:G100)</f>
        <v>0</v>
      </c>
      <c r="H101" s="366">
        <f t="shared" si="6"/>
        <v>0</v>
      </c>
      <c r="I101" s="366">
        <f t="shared" ref="I101" si="7">SUM(I7:I100)</f>
        <v>0</v>
      </c>
      <c r="J101" s="366">
        <f t="shared" si="6"/>
        <v>0</v>
      </c>
      <c r="K101" s="366">
        <f t="shared" si="6"/>
        <v>0</v>
      </c>
      <c r="L101" s="366">
        <f t="shared" si="6"/>
        <v>0</v>
      </c>
      <c r="M101" s="365">
        <f t="shared" si="6"/>
        <v>0</v>
      </c>
    </row>
    <row r="102" spans="1:13" ht="15.75" customHeight="1">
      <c r="A102" s="367" t="s">
        <v>124</v>
      </c>
      <c r="B102" s="367"/>
      <c r="C102" s="367"/>
      <c r="D102" s="368" t="s">
        <v>11</v>
      </c>
      <c r="E102" s="368"/>
      <c r="F102" s="366"/>
      <c r="G102" s="366"/>
      <c r="H102" s="366"/>
      <c r="I102" s="366"/>
      <c r="J102" s="366"/>
      <c r="K102" s="366"/>
      <c r="L102" s="366"/>
      <c r="M102" s="365"/>
    </row>
    <row r="103" spans="1:13" ht="15.75" customHeight="1">
      <c r="A103" s="367"/>
      <c r="B103" s="367"/>
      <c r="C103" s="367"/>
      <c r="D103" s="4"/>
      <c r="E103" s="4"/>
      <c r="F103" s="36"/>
    </row>
  </sheetData>
  <sheetProtection formatColumns="0" insertColumns="0" insertRows="0"/>
  <mergeCells count="18">
    <mergeCell ref="A1:M1"/>
    <mergeCell ref="B2:F2"/>
    <mergeCell ref="A4:F4"/>
    <mergeCell ref="C5:F5"/>
    <mergeCell ref="G5:K5"/>
    <mergeCell ref="H2:M2"/>
    <mergeCell ref="H3:M3"/>
    <mergeCell ref="B3:F3"/>
    <mergeCell ref="M101:M102"/>
    <mergeCell ref="F101:F102"/>
    <mergeCell ref="G101:G102"/>
    <mergeCell ref="H101:H102"/>
    <mergeCell ref="A102:C103"/>
    <mergeCell ref="D102:E102"/>
    <mergeCell ref="J101:J102"/>
    <mergeCell ref="K101:K102"/>
    <mergeCell ref="L101:L102"/>
    <mergeCell ref="I101:I102"/>
  </mergeCells>
  <phoneticPr fontId="16" type="noConversion"/>
  <pageMargins left="0.5" right="0.5" top="1" bottom="0.75" header="0.5" footer="0.5"/>
  <pageSetup scale="70" orientation="portrait" r:id="rId1"/>
  <headerFooter alignWithMargins="0">
    <oddHeader>&amp;CNJ Work Book for FSMC RFP&amp;R&amp;"Times New Roman,Bold Italic"Form 372
January 2019</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6</xdr:col>
                    <xdr:colOff>81643</xdr:colOff>
                    <xdr:row>1</xdr:row>
                    <xdr:rowOff>59871</xdr:rowOff>
                  </from>
                  <to>
                    <xdr:col>11</xdr:col>
                    <xdr:colOff>174171</xdr:colOff>
                    <xdr:row>1</xdr:row>
                    <xdr:rowOff>462643</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6</xdr:col>
                    <xdr:colOff>108857</xdr:colOff>
                    <xdr:row>2</xdr:row>
                    <xdr:rowOff>70757</xdr:rowOff>
                  </from>
                  <to>
                    <xdr:col>11</xdr:col>
                    <xdr:colOff>288471</xdr:colOff>
                    <xdr:row>2</xdr:row>
                    <xdr:rowOff>402771</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4"/>
  <sheetViews>
    <sheetView topLeftCell="A5" workbookViewId="0">
      <selection activeCell="D7" sqref="D7"/>
    </sheetView>
  </sheetViews>
  <sheetFormatPr defaultRowHeight="12.45"/>
  <cols>
    <col min="1" max="1" width="18.84375" customWidth="1"/>
    <col min="2" max="2" width="20" customWidth="1"/>
    <col min="3" max="3" width="19.69140625" customWidth="1"/>
    <col min="4" max="4" width="13.69140625" customWidth="1"/>
    <col min="5" max="5" width="11.53515625" customWidth="1"/>
    <col min="6" max="6" width="10.69140625" customWidth="1"/>
    <col min="7" max="7" width="15" customWidth="1"/>
  </cols>
  <sheetData>
    <row r="1" spans="1:7" s="100" customFormat="1" ht="21.75" customHeight="1">
      <c r="A1" s="380" t="s">
        <v>129</v>
      </c>
      <c r="B1" s="381"/>
      <c r="C1" s="381"/>
      <c r="D1" s="381"/>
      <c r="E1" s="381"/>
      <c r="F1" s="381"/>
      <c r="G1" s="382"/>
    </row>
    <row r="2" spans="1:7" s="100" customFormat="1" ht="21.75" customHeight="1">
      <c r="A2" s="380" t="s">
        <v>130</v>
      </c>
      <c r="B2" s="381"/>
      <c r="C2" s="381"/>
      <c r="D2" s="381"/>
      <c r="E2" s="381"/>
      <c r="F2" s="381"/>
      <c r="G2" s="382"/>
    </row>
    <row r="3" spans="1:7" s="100" customFormat="1" ht="21.75" customHeight="1">
      <c r="A3" s="380" t="s">
        <v>131</v>
      </c>
      <c r="B3" s="381"/>
      <c r="C3" s="381"/>
      <c r="D3" s="381"/>
      <c r="E3" s="381"/>
      <c r="F3" s="381"/>
      <c r="G3" s="382"/>
    </row>
    <row r="4" spans="1:7" s="100" customFormat="1" ht="36.75" customHeight="1">
      <c r="A4" s="383" t="s">
        <v>139</v>
      </c>
      <c r="B4" s="384"/>
      <c r="C4" s="384"/>
      <c r="D4" s="384"/>
      <c r="E4" s="384"/>
      <c r="F4" s="384"/>
      <c r="G4" s="385"/>
    </row>
    <row r="5" spans="1:7" ht="122.25" customHeight="1">
      <c r="A5" s="94" t="s">
        <v>132</v>
      </c>
      <c r="B5" s="94" t="s">
        <v>133</v>
      </c>
      <c r="C5" s="94" t="s">
        <v>134</v>
      </c>
      <c r="D5" s="95" t="s">
        <v>135</v>
      </c>
      <c r="E5" s="95" t="s">
        <v>136</v>
      </c>
      <c r="F5" s="96" t="s">
        <v>137</v>
      </c>
      <c r="G5" s="96" t="s">
        <v>138</v>
      </c>
    </row>
    <row r="6" spans="1:7" ht="15.9">
      <c r="A6" s="316" t="s">
        <v>329</v>
      </c>
      <c r="B6" s="316" t="s">
        <v>330</v>
      </c>
      <c r="C6" s="316" t="s">
        <v>331</v>
      </c>
      <c r="D6" s="98" t="s">
        <v>332</v>
      </c>
      <c r="E6" s="98"/>
      <c r="F6" s="99" t="s">
        <v>333</v>
      </c>
      <c r="G6" s="99" t="s">
        <v>333</v>
      </c>
    </row>
    <row r="7" spans="1:7" ht="15.9">
      <c r="A7" s="316" t="s">
        <v>329</v>
      </c>
      <c r="B7" s="316" t="s">
        <v>330</v>
      </c>
      <c r="C7" s="316" t="s">
        <v>331</v>
      </c>
      <c r="D7" s="98" t="s">
        <v>332</v>
      </c>
      <c r="E7" s="98"/>
      <c r="F7" s="99" t="s">
        <v>333</v>
      </c>
      <c r="G7" s="99" t="s">
        <v>333</v>
      </c>
    </row>
    <row r="8" spans="1:7" ht="15.9">
      <c r="A8" s="97"/>
      <c r="B8" s="97"/>
      <c r="C8" s="97"/>
      <c r="D8" s="98"/>
      <c r="E8" s="98"/>
      <c r="F8" s="99"/>
      <c r="G8" s="99"/>
    </row>
    <row r="9" spans="1:7" ht="15.9">
      <c r="A9" s="97"/>
      <c r="B9" s="97"/>
      <c r="C9" s="97"/>
      <c r="D9" s="98"/>
      <c r="E9" s="98"/>
      <c r="F9" s="99"/>
      <c r="G9" s="99"/>
    </row>
    <row r="10" spans="1:7" ht="15.9">
      <c r="A10" s="97"/>
      <c r="B10" s="97"/>
      <c r="C10" s="97"/>
      <c r="D10" s="98"/>
      <c r="E10" s="98"/>
      <c r="F10" s="99"/>
      <c r="G10" s="99"/>
    </row>
    <row r="11" spans="1:7" ht="15.9">
      <c r="A11" s="97"/>
      <c r="B11" s="97"/>
      <c r="C11" s="97"/>
      <c r="D11" s="98"/>
      <c r="E11" s="98"/>
      <c r="F11" s="99"/>
      <c r="G11" s="99"/>
    </row>
    <row r="12" spans="1:7" ht="15.9">
      <c r="A12" s="97"/>
      <c r="B12" s="97"/>
      <c r="C12" s="97"/>
      <c r="D12" s="98"/>
      <c r="E12" s="98"/>
      <c r="F12" s="99"/>
      <c r="G12" s="99"/>
    </row>
    <row r="13" spans="1:7" ht="15.9">
      <c r="A13" s="97"/>
      <c r="B13" s="97"/>
      <c r="C13" s="97"/>
      <c r="D13" s="98"/>
      <c r="E13" s="98"/>
      <c r="F13" s="99"/>
      <c r="G13" s="99"/>
    </row>
    <row r="14" spans="1:7" ht="15.9">
      <c r="A14" s="97"/>
      <c r="B14" s="97"/>
      <c r="C14" s="97"/>
      <c r="D14" s="98"/>
      <c r="E14" s="98"/>
      <c r="F14" s="99"/>
      <c r="G14" s="99"/>
    </row>
    <row r="15" spans="1:7" ht="15.9">
      <c r="A15" s="97"/>
      <c r="B15" s="97"/>
      <c r="C15" s="97"/>
      <c r="D15" s="98"/>
      <c r="E15" s="98"/>
      <c r="F15" s="99"/>
      <c r="G15" s="99"/>
    </row>
    <row r="16" spans="1:7" ht="15.9">
      <c r="A16" s="97"/>
      <c r="B16" s="97"/>
      <c r="C16" s="97"/>
      <c r="D16" s="98"/>
      <c r="E16" s="98"/>
      <c r="F16" s="99"/>
      <c r="G16" s="99"/>
    </row>
    <row r="17" spans="1:7" ht="15.9">
      <c r="A17" s="97"/>
      <c r="B17" s="97"/>
      <c r="C17" s="97"/>
      <c r="D17" s="98"/>
      <c r="E17" s="98"/>
      <c r="F17" s="99"/>
      <c r="G17" s="99"/>
    </row>
    <row r="18" spans="1:7" ht="15.9">
      <c r="A18" s="97"/>
      <c r="B18" s="97"/>
      <c r="C18" s="97"/>
      <c r="D18" s="98"/>
      <c r="E18" s="98"/>
      <c r="F18" s="99"/>
      <c r="G18" s="99"/>
    </row>
    <row r="19" spans="1:7" ht="15.9">
      <c r="A19" s="97"/>
      <c r="B19" s="97"/>
      <c r="C19" s="97"/>
      <c r="D19" s="98"/>
      <c r="E19" s="98"/>
      <c r="F19" s="99"/>
      <c r="G19" s="99"/>
    </row>
    <row r="20" spans="1:7" ht="15.9">
      <c r="A20" s="97"/>
      <c r="B20" s="97"/>
      <c r="C20" s="97"/>
      <c r="D20" s="98"/>
      <c r="E20" s="98"/>
      <c r="F20" s="99"/>
      <c r="G20" s="99"/>
    </row>
    <row r="21" spans="1:7" ht="15.9">
      <c r="A21" s="97"/>
      <c r="B21" s="97"/>
      <c r="C21" s="97"/>
      <c r="D21" s="98"/>
      <c r="E21" s="98"/>
      <c r="F21" s="99"/>
      <c r="G21" s="99"/>
    </row>
    <row r="22" spans="1:7" ht="15.9">
      <c r="A22" s="97"/>
      <c r="B22" s="97"/>
      <c r="C22" s="97"/>
      <c r="D22" s="98"/>
      <c r="E22" s="98"/>
      <c r="F22" s="99"/>
      <c r="G22" s="99"/>
    </row>
    <row r="23" spans="1:7" ht="15.9">
      <c r="A23" s="97"/>
      <c r="B23" s="97"/>
      <c r="C23" s="97"/>
      <c r="D23" s="98"/>
      <c r="E23" s="98"/>
      <c r="F23" s="99"/>
      <c r="G23" s="99"/>
    </row>
    <row r="24" spans="1:7" ht="15.9">
      <c r="A24" s="97"/>
      <c r="B24" s="97"/>
      <c r="C24" s="97"/>
      <c r="D24" s="98"/>
      <c r="E24" s="98"/>
      <c r="F24" s="99"/>
      <c r="G24" s="99"/>
    </row>
  </sheetData>
  <mergeCells count="4">
    <mergeCell ref="A1:G1"/>
    <mergeCell ref="A2:G2"/>
    <mergeCell ref="A3:G3"/>
    <mergeCell ref="A4:G4"/>
  </mergeCells>
  <printOptions horizontalCentered="1"/>
  <pageMargins left="0.25" right="0.25" top="0.75" bottom="0.75" header="0.3" footer="0.3"/>
  <pageSetup scale="90" orientation="portrait" r:id="rId1"/>
  <headerFooter>
    <oddHeader>&amp;CNJ Work Book for FSMC RFP&amp;R&amp;"Times New Roman,Bold Italic"&amp;9Form 372
January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79998168889431442"/>
    <pageSetUpPr fitToPage="1"/>
  </sheetPr>
  <dimension ref="A1:W16"/>
  <sheetViews>
    <sheetView workbookViewId="0">
      <pane ySplit="3" topLeftCell="A4" activePane="bottomLeft" state="frozen"/>
      <selection pane="bottomLeft" activeCell="C4" sqref="C4:D13"/>
    </sheetView>
  </sheetViews>
  <sheetFormatPr defaultColWidth="11.3046875" defaultRowHeight="32.15" customHeight="1"/>
  <cols>
    <col min="1" max="1" width="17.3046875" style="125" customWidth="1"/>
    <col min="2" max="2" width="15.07421875" style="125" customWidth="1"/>
    <col min="3" max="3" width="6.3046875" style="128" customWidth="1"/>
    <col min="4" max="4" width="6.3046875" style="131" customWidth="1"/>
    <col min="5" max="17" width="6.3046875" style="128" customWidth="1"/>
    <col min="18" max="18" width="11.07421875" style="122" customWidth="1"/>
    <col min="19" max="20" width="11.07421875" style="132" customWidth="1"/>
    <col min="21" max="21" width="9.3046875" style="132" customWidth="1"/>
    <col min="22" max="22" width="13.53515625" style="132" customWidth="1"/>
    <col min="23" max="23" width="13.69140625" style="123" customWidth="1"/>
    <col min="24" max="16384" width="11.3046875" style="123"/>
  </cols>
  <sheetData>
    <row r="1" spans="1:23" ht="47.15" customHeight="1" thickBot="1">
      <c r="A1" s="388" t="s">
        <v>270</v>
      </c>
      <c r="B1" s="388"/>
      <c r="C1" s="388"/>
      <c r="D1" s="388"/>
      <c r="E1" s="388"/>
      <c r="F1" s="388"/>
      <c r="G1" s="388"/>
      <c r="H1" s="388"/>
      <c r="I1" s="388"/>
      <c r="J1" s="388"/>
      <c r="K1" s="388"/>
      <c r="L1" s="388"/>
      <c r="M1" s="388"/>
      <c r="N1" s="388"/>
      <c r="O1" s="388"/>
      <c r="P1" s="388"/>
      <c r="Q1" s="388"/>
      <c r="R1" s="388"/>
      <c r="S1" s="388"/>
      <c r="T1" s="388"/>
      <c r="U1" s="388"/>
      <c r="V1" s="388"/>
      <c r="W1" s="205" t="s">
        <v>269</v>
      </c>
    </row>
    <row r="2" spans="1:23" s="126" customFormat="1" ht="48" customHeight="1">
      <c r="A2" s="393" t="s">
        <v>5</v>
      </c>
      <c r="B2" s="391" t="s">
        <v>182</v>
      </c>
      <c r="C2" s="389" t="s">
        <v>183</v>
      </c>
      <c r="D2" s="389" t="s">
        <v>184</v>
      </c>
      <c r="E2" s="389" t="s">
        <v>185</v>
      </c>
      <c r="F2" s="389" t="s">
        <v>271</v>
      </c>
      <c r="G2" s="389" t="s">
        <v>272</v>
      </c>
      <c r="H2" s="389" t="s">
        <v>273</v>
      </c>
      <c r="I2" s="389" t="s">
        <v>187</v>
      </c>
      <c r="J2" s="389" t="s">
        <v>188</v>
      </c>
      <c r="K2" s="389" t="s">
        <v>186</v>
      </c>
      <c r="L2" s="389" t="s">
        <v>274</v>
      </c>
      <c r="M2" s="389" t="s">
        <v>275</v>
      </c>
      <c r="N2" s="389" t="s">
        <v>276</v>
      </c>
      <c r="O2" s="389" t="s">
        <v>189</v>
      </c>
      <c r="P2" s="389" t="s">
        <v>190</v>
      </c>
      <c r="Q2" s="389" t="s">
        <v>191</v>
      </c>
      <c r="R2" s="133" t="s">
        <v>192</v>
      </c>
      <c r="S2" s="134" t="s">
        <v>277</v>
      </c>
      <c r="T2" s="134" t="s">
        <v>194</v>
      </c>
      <c r="U2" s="134" t="s">
        <v>278</v>
      </c>
      <c r="V2" s="135" t="s">
        <v>196</v>
      </c>
    </row>
    <row r="3" spans="1:23" s="127" customFormat="1" ht="41.15" customHeight="1" thickBot="1">
      <c r="A3" s="394"/>
      <c r="B3" s="392"/>
      <c r="C3" s="390"/>
      <c r="D3" s="390"/>
      <c r="E3" s="390"/>
      <c r="F3" s="390"/>
      <c r="G3" s="390"/>
      <c r="H3" s="390"/>
      <c r="I3" s="390"/>
      <c r="J3" s="390"/>
      <c r="K3" s="390"/>
      <c r="L3" s="390"/>
      <c r="M3" s="390"/>
      <c r="N3" s="390"/>
      <c r="O3" s="390"/>
      <c r="P3" s="390"/>
      <c r="Q3" s="390"/>
      <c r="R3" s="206">
        <v>2.25</v>
      </c>
      <c r="S3" s="207">
        <v>0.9325</v>
      </c>
      <c r="T3" s="207">
        <v>3.9674999999999998</v>
      </c>
      <c r="U3" s="207">
        <v>0.9325</v>
      </c>
      <c r="V3" s="208">
        <v>3.9674999999999998</v>
      </c>
    </row>
    <row r="4" spans="1:23" ht="32.15" customHeight="1">
      <c r="A4" s="209"/>
      <c r="B4" s="210"/>
      <c r="C4" s="289">
        <v>0</v>
      </c>
      <c r="D4" s="296">
        <v>0</v>
      </c>
      <c r="E4" s="211">
        <f>C4*D4</f>
        <v>0</v>
      </c>
      <c r="F4" s="289">
        <v>0</v>
      </c>
      <c r="G4" s="294">
        <v>0</v>
      </c>
      <c r="H4" s="211">
        <f>F4*G4</f>
        <v>0</v>
      </c>
      <c r="I4" s="294">
        <v>0</v>
      </c>
      <c r="J4" s="294">
        <v>0</v>
      </c>
      <c r="K4" s="211">
        <f>I4*J4</f>
        <v>0</v>
      </c>
      <c r="L4" s="292">
        <v>0</v>
      </c>
      <c r="M4" s="292">
        <v>0</v>
      </c>
      <c r="N4" s="212">
        <f>L4*M4</f>
        <v>0</v>
      </c>
      <c r="O4" s="292">
        <v>0</v>
      </c>
      <c r="P4" s="292">
        <v>0</v>
      </c>
      <c r="Q4" s="212">
        <f>O4*P4</f>
        <v>0</v>
      </c>
      <c r="R4" s="213">
        <f>R3*E4</f>
        <v>0</v>
      </c>
      <c r="S4" s="213">
        <f>S3*H4</f>
        <v>0</v>
      </c>
      <c r="T4" s="213">
        <f>T3*K4</f>
        <v>0</v>
      </c>
      <c r="U4" s="213">
        <f>U3*N4</f>
        <v>0</v>
      </c>
      <c r="V4" s="214">
        <f>V3*Q4</f>
        <v>0</v>
      </c>
      <c r="W4" s="190"/>
    </row>
    <row r="5" spans="1:23" ht="32.15" customHeight="1">
      <c r="A5" s="215"/>
      <c r="B5" s="216"/>
      <c r="C5" s="293"/>
      <c r="D5" s="290"/>
      <c r="E5" s="217">
        <f t="shared" ref="E5:E13" si="0">C5*D5</f>
        <v>0</v>
      </c>
      <c r="F5" s="293"/>
      <c r="G5" s="293"/>
      <c r="H5" s="217">
        <f t="shared" ref="H5:H12" si="1">F5*G5</f>
        <v>0</v>
      </c>
      <c r="I5" s="295"/>
      <c r="J5" s="295"/>
      <c r="K5" s="217">
        <f t="shared" ref="K5:K12" si="2">I5*J5</f>
        <v>0</v>
      </c>
      <c r="L5" s="293"/>
      <c r="M5" s="293"/>
      <c r="N5" s="218">
        <f t="shared" ref="N5:N12" si="3">L5*M5</f>
        <v>0</v>
      </c>
      <c r="O5" s="293"/>
      <c r="P5" s="293"/>
      <c r="Q5" s="218">
        <f t="shared" ref="Q5:Q12" si="4">O5*P5</f>
        <v>0</v>
      </c>
      <c r="R5" s="199">
        <f>R3*E5</f>
        <v>0</v>
      </c>
      <c r="S5" s="199">
        <f>S3*H5</f>
        <v>0</v>
      </c>
      <c r="T5" s="199">
        <f>T3*K5</f>
        <v>0</v>
      </c>
      <c r="U5" s="199">
        <f>U33*N5</f>
        <v>0</v>
      </c>
      <c r="V5" s="219">
        <f>V3*Q5</f>
        <v>0</v>
      </c>
      <c r="W5" s="190"/>
    </row>
    <row r="6" spans="1:23" ht="32.15" customHeight="1">
      <c r="A6" s="215"/>
      <c r="B6" s="216"/>
      <c r="C6" s="293"/>
      <c r="D6" s="290"/>
      <c r="E6" s="217">
        <f t="shared" si="0"/>
        <v>0</v>
      </c>
      <c r="F6" s="290"/>
      <c r="G6" s="290"/>
      <c r="H6" s="217">
        <f t="shared" si="1"/>
        <v>0</v>
      </c>
      <c r="I6" s="220"/>
      <c r="J6" s="220"/>
      <c r="K6" s="217">
        <f t="shared" si="2"/>
        <v>0</v>
      </c>
      <c r="L6" s="293"/>
      <c r="M6" s="293"/>
      <c r="N6" s="218">
        <f t="shared" si="3"/>
        <v>0</v>
      </c>
      <c r="O6" s="293"/>
      <c r="P6" s="293"/>
      <c r="Q6" s="218">
        <f t="shared" si="4"/>
        <v>0</v>
      </c>
      <c r="R6" s="199">
        <f>R3*E6</f>
        <v>0</v>
      </c>
      <c r="S6" s="199">
        <f>S3*H6</f>
        <v>0</v>
      </c>
      <c r="T6" s="199">
        <f>T3*K6</f>
        <v>0</v>
      </c>
      <c r="U6" s="199">
        <f>U3*N6</f>
        <v>0</v>
      </c>
      <c r="V6" s="219">
        <f>V3*Q6</f>
        <v>0</v>
      </c>
      <c r="W6" s="190"/>
    </row>
    <row r="7" spans="1:23" ht="32.15" customHeight="1">
      <c r="A7" s="215"/>
      <c r="B7" s="221"/>
      <c r="C7" s="290"/>
      <c r="D7" s="291"/>
      <c r="E7" s="217">
        <f t="shared" si="0"/>
        <v>0</v>
      </c>
      <c r="F7" s="291"/>
      <c r="G7" s="291"/>
      <c r="H7" s="217">
        <f t="shared" si="1"/>
        <v>0</v>
      </c>
      <c r="I7" s="222"/>
      <c r="J7" s="222"/>
      <c r="K7" s="217">
        <f t="shared" si="2"/>
        <v>0</v>
      </c>
      <c r="L7" s="293"/>
      <c r="M7" s="293"/>
      <c r="N7" s="218">
        <f t="shared" si="3"/>
        <v>0</v>
      </c>
      <c r="O7" s="293"/>
      <c r="P7" s="293"/>
      <c r="Q7" s="218">
        <f t="shared" si="4"/>
        <v>0</v>
      </c>
      <c r="R7" s="199">
        <f>R3*E7</f>
        <v>0</v>
      </c>
      <c r="S7" s="199">
        <f>S3*H7</f>
        <v>0</v>
      </c>
      <c r="T7" s="199">
        <f>T3*K7</f>
        <v>0</v>
      </c>
      <c r="U7" s="199">
        <f>U3*N7</f>
        <v>0</v>
      </c>
      <c r="V7" s="219">
        <f>V3*Q7</f>
        <v>0</v>
      </c>
      <c r="W7" s="190"/>
    </row>
    <row r="8" spans="1:23" ht="32.15" customHeight="1">
      <c r="A8" s="215"/>
      <c r="B8" s="216"/>
      <c r="C8" s="293"/>
      <c r="D8" s="290"/>
      <c r="E8" s="217">
        <f t="shared" si="0"/>
        <v>0</v>
      </c>
      <c r="F8" s="293"/>
      <c r="G8" s="293"/>
      <c r="H8" s="217">
        <f t="shared" si="1"/>
        <v>0</v>
      </c>
      <c r="I8" s="293"/>
      <c r="J8" s="293"/>
      <c r="K8" s="217">
        <f t="shared" si="2"/>
        <v>0</v>
      </c>
      <c r="L8" s="293"/>
      <c r="M8" s="293"/>
      <c r="N8" s="218">
        <f t="shared" si="3"/>
        <v>0</v>
      </c>
      <c r="O8" s="293"/>
      <c r="P8" s="293"/>
      <c r="Q8" s="218">
        <f t="shared" si="4"/>
        <v>0</v>
      </c>
      <c r="R8" s="199">
        <f>R3*E8</f>
        <v>0</v>
      </c>
      <c r="S8" s="199">
        <f>S3*H8</f>
        <v>0</v>
      </c>
      <c r="T8" s="199">
        <f>T3*K8</f>
        <v>0</v>
      </c>
      <c r="U8" s="199">
        <f>U3*N8</f>
        <v>0</v>
      </c>
      <c r="V8" s="219">
        <f>V3*Q8</f>
        <v>0</v>
      </c>
      <c r="W8" s="190"/>
    </row>
    <row r="9" spans="1:23" ht="32.15" customHeight="1">
      <c r="A9" s="215"/>
      <c r="B9" s="216"/>
      <c r="C9" s="293"/>
      <c r="D9" s="290"/>
      <c r="E9" s="217">
        <f t="shared" si="0"/>
        <v>0</v>
      </c>
      <c r="F9" s="293"/>
      <c r="G9" s="293"/>
      <c r="H9" s="217">
        <f t="shared" si="1"/>
        <v>0</v>
      </c>
      <c r="I9" s="293"/>
      <c r="J9" s="293"/>
      <c r="K9" s="217">
        <f t="shared" si="2"/>
        <v>0</v>
      </c>
      <c r="L9" s="293"/>
      <c r="M9" s="293"/>
      <c r="N9" s="218">
        <f t="shared" si="3"/>
        <v>0</v>
      </c>
      <c r="O9" s="293"/>
      <c r="P9" s="293"/>
      <c r="Q9" s="218">
        <f t="shared" si="4"/>
        <v>0</v>
      </c>
      <c r="R9" s="199">
        <f>R3*E9</f>
        <v>0</v>
      </c>
      <c r="S9" s="199">
        <f>S3*H9</f>
        <v>0</v>
      </c>
      <c r="T9" s="199">
        <f>T3*K9</f>
        <v>0</v>
      </c>
      <c r="U9" s="199">
        <f t="shared" ref="U9" si="5">U8*N9</f>
        <v>0</v>
      </c>
      <c r="V9" s="219">
        <f>V3*Q9</f>
        <v>0</v>
      </c>
      <c r="W9" s="190"/>
    </row>
    <row r="10" spans="1:23" ht="32.15" customHeight="1">
      <c r="A10" s="215"/>
      <c r="B10" s="216"/>
      <c r="C10" s="293"/>
      <c r="D10" s="290"/>
      <c r="E10" s="217">
        <f t="shared" si="0"/>
        <v>0</v>
      </c>
      <c r="F10" s="293"/>
      <c r="G10" s="293"/>
      <c r="H10" s="217">
        <f t="shared" si="1"/>
        <v>0</v>
      </c>
      <c r="I10" s="293"/>
      <c r="J10" s="293"/>
      <c r="K10" s="217">
        <f t="shared" si="2"/>
        <v>0</v>
      </c>
      <c r="L10" s="293"/>
      <c r="M10" s="293"/>
      <c r="N10" s="218">
        <f t="shared" si="3"/>
        <v>0</v>
      </c>
      <c r="O10" s="293"/>
      <c r="P10" s="293"/>
      <c r="Q10" s="218">
        <f t="shared" si="4"/>
        <v>0</v>
      </c>
      <c r="R10" s="199">
        <f>R3*E10</f>
        <v>0</v>
      </c>
      <c r="S10" s="199">
        <f>S3*H10</f>
        <v>0</v>
      </c>
      <c r="T10" s="199">
        <f>T3*K10</f>
        <v>0</v>
      </c>
      <c r="U10" s="199">
        <f>U3*N10</f>
        <v>0</v>
      </c>
      <c r="V10" s="219">
        <f>V3*Q10</f>
        <v>0</v>
      </c>
      <c r="W10" s="229" t="s">
        <v>280</v>
      </c>
    </row>
    <row r="11" spans="1:23" ht="32.15" customHeight="1">
      <c r="A11" s="215"/>
      <c r="B11" s="216"/>
      <c r="C11" s="293"/>
      <c r="D11" s="290"/>
      <c r="E11" s="217">
        <f t="shared" si="0"/>
        <v>0</v>
      </c>
      <c r="F11" s="293"/>
      <c r="G11" s="293"/>
      <c r="H11" s="217">
        <f t="shared" si="1"/>
        <v>0</v>
      </c>
      <c r="I11" s="293"/>
      <c r="J11" s="293"/>
      <c r="K11" s="217">
        <f t="shared" si="2"/>
        <v>0</v>
      </c>
      <c r="L11" s="293"/>
      <c r="M11" s="293"/>
      <c r="N11" s="218">
        <f t="shared" si="3"/>
        <v>0</v>
      </c>
      <c r="O11" s="293"/>
      <c r="P11" s="293"/>
      <c r="Q11" s="218">
        <f t="shared" si="4"/>
        <v>0</v>
      </c>
      <c r="R11" s="199">
        <f>R3*E11</f>
        <v>0</v>
      </c>
      <c r="S11" s="199">
        <f>S3*H11</f>
        <v>0</v>
      </c>
      <c r="T11" s="199">
        <f>T3*K11</f>
        <v>0</v>
      </c>
      <c r="U11" s="199">
        <f>U3*N11</f>
        <v>0</v>
      </c>
      <c r="V11" s="219">
        <f>V3*Q11</f>
        <v>0</v>
      </c>
      <c r="W11" s="230">
        <f>E14+H14+K14+N14+Q14</f>
        <v>0</v>
      </c>
    </row>
    <row r="12" spans="1:23" ht="32.15" customHeight="1">
      <c r="A12" s="215"/>
      <c r="B12" s="216"/>
      <c r="C12" s="293"/>
      <c r="D12" s="290"/>
      <c r="E12" s="217">
        <f t="shared" si="0"/>
        <v>0</v>
      </c>
      <c r="F12" s="293"/>
      <c r="G12" s="293"/>
      <c r="H12" s="217">
        <f t="shared" si="1"/>
        <v>0</v>
      </c>
      <c r="I12" s="293"/>
      <c r="J12" s="293"/>
      <c r="K12" s="217">
        <f t="shared" si="2"/>
        <v>0</v>
      </c>
      <c r="L12" s="293"/>
      <c r="M12" s="293"/>
      <c r="N12" s="218">
        <f t="shared" si="3"/>
        <v>0</v>
      </c>
      <c r="O12" s="293"/>
      <c r="P12" s="293"/>
      <c r="Q12" s="218">
        <f t="shared" si="4"/>
        <v>0</v>
      </c>
      <c r="R12" s="199">
        <f>R3*E12</f>
        <v>0</v>
      </c>
      <c r="S12" s="199">
        <f>S3*H12</f>
        <v>0</v>
      </c>
      <c r="T12" s="199">
        <f>T3*K12</f>
        <v>0</v>
      </c>
      <c r="U12" s="199">
        <f>U3*N12</f>
        <v>0</v>
      </c>
      <c r="V12" s="219">
        <f>V3*Q12</f>
        <v>0</v>
      </c>
      <c r="W12" s="190"/>
    </row>
    <row r="13" spans="1:23" ht="32.15" customHeight="1">
      <c r="A13" s="215"/>
      <c r="B13" s="216"/>
      <c r="C13" s="293"/>
      <c r="D13" s="290"/>
      <c r="E13" s="217">
        <f t="shared" si="0"/>
        <v>0</v>
      </c>
      <c r="F13" s="293"/>
      <c r="G13" s="293"/>
      <c r="H13" s="217">
        <f t="shared" ref="H13" si="6">F13*G13</f>
        <v>0</v>
      </c>
      <c r="I13" s="293"/>
      <c r="J13" s="293"/>
      <c r="K13" s="217">
        <f t="shared" ref="K13" si="7">I13*J13</f>
        <v>0</v>
      </c>
      <c r="L13" s="293"/>
      <c r="M13" s="293"/>
      <c r="N13" s="218">
        <f t="shared" ref="N13" si="8">L13*M13</f>
        <v>0</v>
      </c>
      <c r="O13" s="293"/>
      <c r="P13" s="293"/>
      <c r="Q13" s="218">
        <f t="shared" ref="Q13" si="9">O13*P13</f>
        <v>0</v>
      </c>
      <c r="R13" s="199">
        <f>R3*E13</f>
        <v>0</v>
      </c>
      <c r="S13" s="199">
        <f>S3*H13</f>
        <v>0</v>
      </c>
      <c r="T13" s="199">
        <f>T3*K13</f>
        <v>0</v>
      </c>
      <c r="U13" s="199">
        <f>U3*N13</f>
        <v>0</v>
      </c>
      <c r="V13" s="219">
        <f>V3*Q13</f>
        <v>0</v>
      </c>
      <c r="W13" s="227" t="s">
        <v>279</v>
      </c>
    </row>
    <row r="14" spans="1:23" ht="32.15" customHeight="1" thickBot="1">
      <c r="A14" s="386" t="s">
        <v>14</v>
      </c>
      <c r="B14" s="387"/>
      <c r="C14" s="223">
        <f t="shared" ref="C14:H14" si="10">SUM(C4:C13)</f>
        <v>0</v>
      </c>
      <c r="D14" s="223">
        <f t="shared" si="10"/>
        <v>0</v>
      </c>
      <c r="E14" s="223">
        <f t="shared" si="10"/>
        <v>0</v>
      </c>
      <c r="F14" s="223">
        <f t="shared" si="10"/>
        <v>0</v>
      </c>
      <c r="G14" s="223">
        <f t="shared" si="10"/>
        <v>0</v>
      </c>
      <c r="H14" s="223">
        <f t="shared" si="10"/>
        <v>0</v>
      </c>
      <c r="I14" s="224">
        <f t="shared" ref="I14:V14" si="11">SUM(I4:I13)</f>
        <v>0</v>
      </c>
      <c r="J14" s="224">
        <f t="shared" si="11"/>
        <v>0</v>
      </c>
      <c r="K14" s="224">
        <f t="shared" si="11"/>
        <v>0</v>
      </c>
      <c r="L14" s="224">
        <f t="shared" si="11"/>
        <v>0</v>
      </c>
      <c r="M14" s="224">
        <f t="shared" si="11"/>
        <v>0</v>
      </c>
      <c r="N14" s="224">
        <f t="shared" si="11"/>
        <v>0</v>
      </c>
      <c r="O14" s="224">
        <f t="shared" si="11"/>
        <v>0</v>
      </c>
      <c r="P14" s="224">
        <f t="shared" si="11"/>
        <v>0</v>
      </c>
      <c r="Q14" s="224">
        <f t="shared" si="11"/>
        <v>0</v>
      </c>
      <c r="R14" s="225">
        <f t="shared" si="11"/>
        <v>0</v>
      </c>
      <c r="S14" s="225">
        <f t="shared" si="11"/>
        <v>0</v>
      </c>
      <c r="T14" s="225">
        <f t="shared" si="11"/>
        <v>0</v>
      </c>
      <c r="U14" s="225">
        <f t="shared" si="11"/>
        <v>0</v>
      </c>
      <c r="V14" s="226">
        <f t="shared" si="11"/>
        <v>0</v>
      </c>
      <c r="W14" s="228">
        <f>SUM(R14:V14)</f>
        <v>0</v>
      </c>
    </row>
    <row r="15" spans="1:23" ht="32.15" customHeight="1">
      <c r="A15" s="124"/>
      <c r="B15" s="124"/>
      <c r="C15" s="129"/>
      <c r="D15" s="130"/>
      <c r="E15" s="129"/>
      <c r="F15" s="129"/>
      <c r="G15" s="129"/>
      <c r="H15" s="129"/>
      <c r="I15" s="129"/>
      <c r="J15" s="129"/>
      <c r="K15" s="129"/>
    </row>
    <row r="16" spans="1:23" ht="32.15" customHeight="1">
      <c r="A16" s="124"/>
      <c r="B16" s="124"/>
      <c r="C16" s="129"/>
      <c r="D16" s="130"/>
      <c r="E16" s="129"/>
      <c r="F16" s="129"/>
      <c r="G16" s="129"/>
      <c r="H16" s="129"/>
      <c r="I16" s="129"/>
      <c r="J16" s="129"/>
      <c r="K16" s="129"/>
    </row>
  </sheetData>
  <sheetProtection algorithmName="SHA-512" hashValue="kHNsnPhZZzNZsRmoHKRz31rY1pQmsWsp4fQ9zfzRIi5Bm/YO4edHUZVizHrKbdqMEj/6vZRh99x05x/VC+6i1Q==" saltValue="J9x9QaY5oE9sC49P1KDMKA==" spinCount="100000" sheet="1" formatColumns="0"/>
  <mergeCells count="19">
    <mergeCell ref="G2:G3"/>
    <mergeCell ref="B2:B3"/>
    <mergeCell ref="A2:A3"/>
    <mergeCell ref="A14:B14"/>
    <mergeCell ref="A1:V1"/>
    <mergeCell ref="M2:M3"/>
    <mergeCell ref="N2:N3"/>
    <mergeCell ref="O2:O3"/>
    <mergeCell ref="P2:P3"/>
    <mergeCell ref="Q2:Q3"/>
    <mergeCell ref="H2:H3"/>
    <mergeCell ref="I2:I3"/>
    <mergeCell ref="J2:J3"/>
    <mergeCell ref="K2:K3"/>
    <mergeCell ref="L2:L3"/>
    <mergeCell ref="C2:C3"/>
    <mergeCell ref="D2:D3"/>
    <mergeCell ref="E2:E3"/>
    <mergeCell ref="F2:F3"/>
  </mergeCells>
  <phoneticPr fontId="16" type="noConversion"/>
  <pageMargins left="0.25" right="0.25" top="0.75" bottom="0.75" header="0.3" footer="0.3"/>
  <pageSetup scale="71" orientation="landscape" r:id="rId1"/>
  <headerFooter alignWithMargins="0">
    <oddHeader>&amp;CNJ Work Book for FSMC RFP&amp;R&amp;"Times New Roman,Bold Italic"Form 372
January 2019</oddHeader>
    <oddFooter>&amp;L&amp;"Times New Roman,Regular"&amp;11&amp;A&amp;C&amp;"Times New Roman,Regular"&amp;11Page &amp;P of &amp;N</oddFoot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79998168889431442"/>
    <pageSetUpPr fitToPage="1"/>
  </sheetPr>
  <dimension ref="A1:W26"/>
  <sheetViews>
    <sheetView topLeftCell="A2" workbookViewId="0">
      <pane ySplit="2" topLeftCell="A4" activePane="bottomLeft" state="frozen"/>
      <selection activeCell="A2" sqref="A2"/>
      <selection pane="bottomLeft" activeCell="P4" sqref="P4"/>
    </sheetView>
  </sheetViews>
  <sheetFormatPr defaultColWidth="11.3046875" defaultRowHeight="14.15"/>
  <cols>
    <col min="1" max="2" width="19.84375" style="125" customWidth="1"/>
    <col min="3" max="3" width="8.07421875" style="128" customWidth="1"/>
    <col min="4" max="4" width="7.07421875" style="131" customWidth="1"/>
    <col min="5" max="5" width="7.07421875" style="128" customWidth="1"/>
    <col min="6" max="6" width="7.84375" style="128" customWidth="1"/>
    <col min="7" max="8" width="7.53515625" style="128" customWidth="1"/>
    <col min="9" max="9" width="7.3046875" style="128" customWidth="1"/>
    <col min="10" max="10" width="6.69140625" style="128" customWidth="1"/>
    <col min="11" max="11" width="8.84375" style="128" customWidth="1"/>
    <col min="12" max="14" width="7.3046875" style="128" customWidth="1"/>
    <col min="15" max="17" width="6.84375" style="128" customWidth="1"/>
    <col min="18" max="18" width="12.53515625" style="122" customWidth="1"/>
    <col min="19" max="19" width="12.3046875" style="132" customWidth="1"/>
    <col min="20" max="20" width="12.53515625" style="132" customWidth="1"/>
    <col min="21" max="21" width="12.84375" style="132" customWidth="1"/>
    <col min="22" max="22" width="12.69140625" style="132" customWidth="1"/>
    <col min="23" max="23" width="13.07421875" style="123" customWidth="1"/>
    <col min="24" max="16384" width="11.3046875" style="123"/>
  </cols>
  <sheetData>
    <row r="1" spans="1:23" ht="47.15" customHeight="1" thickBot="1">
      <c r="A1" s="399" t="s">
        <v>203</v>
      </c>
      <c r="B1" s="400"/>
      <c r="C1" s="400"/>
      <c r="D1" s="400"/>
      <c r="E1" s="400"/>
      <c r="F1" s="400"/>
      <c r="G1" s="400"/>
      <c r="H1" s="400"/>
      <c r="I1" s="400"/>
      <c r="J1" s="400"/>
      <c r="K1" s="400"/>
      <c r="L1" s="400"/>
      <c r="M1" s="400"/>
      <c r="N1" s="400"/>
      <c r="O1" s="400"/>
      <c r="P1" s="400"/>
      <c r="Q1" s="400"/>
      <c r="R1" s="400"/>
      <c r="S1" s="400"/>
      <c r="T1" s="400"/>
      <c r="U1" s="400"/>
      <c r="V1" s="400"/>
    </row>
    <row r="2" spans="1:23" s="126" customFormat="1" ht="39" customHeight="1">
      <c r="A2" s="393" t="s">
        <v>5</v>
      </c>
      <c r="B2" s="391" t="s">
        <v>182</v>
      </c>
      <c r="C2" s="397" t="s">
        <v>183</v>
      </c>
      <c r="D2" s="397" t="s">
        <v>184</v>
      </c>
      <c r="E2" s="397" t="s">
        <v>185</v>
      </c>
      <c r="F2" s="397" t="s">
        <v>197</v>
      </c>
      <c r="G2" s="397" t="s">
        <v>198</v>
      </c>
      <c r="H2" s="397" t="s">
        <v>199</v>
      </c>
      <c r="I2" s="397" t="s">
        <v>187</v>
      </c>
      <c r="J2" s="397" t="s">
        <v>188</v>
      </c>
      <c r="K2" s="397" t="s">
        <v>186</v>
      </c>
      <c r="L2" s="397" t="s">
        <v>200</v>
      </c>
      <c r="M2" s="397" t="s">
        <v>201</v>
      </c>
      <c r="N2" s="397" t="s">
        <v>202</v>
      </c>
      <c r="O2" s="397" t="s">
        <v>189</v>
      </c>
      <c r="P2" s="397" t="s">
        <v>190</v>
      </c>
      <c r="Q2" s="397" t="s">
        <v>191</v>
      </c>
      <c r="R2" s="133" t="s">
        <v>192</v>
      </c>
      <c r="S2" s="134" t="s">
        <v>193</v>
      </c>
      <c r="T2" s="134" t="s">
        <v>194</v>
      </c>
      <c r="U2" s="134" t="s">
        <v>195</v>
      </c>
      <c r="V2" s="135" t="s">
        <v>196</v>
      </c>
    </row>
    <row r="3" spans="1:23" s="127" customFormat="1" ht="32.15" customHeight="1" thickBot="1">
      <c r="A3" s="394"/>
      <c r="B3" s="392"/>
      <c r="C3" s="398"/>
      <c r="D3" s="398"/>
      <c r="E3" s="398"/>
      <c r="F3" s="398"/>
      <c r="G3" s="398"/>
      <c r="H3" s="398"/>
      <c r="I3" s="398"/>
      <c r="J3" s="398"/>
      <c r="K3" s="398"/>
      <c r="L3" s="398"/>
      <c r="M3" s="398"/>
      <c r="N3" s="398"/>
      <c r="O3" s="398"/>
      <c r="P3" s="398"/>
      <c r="Q3" s="398"/>
      <c r="R3" s="150">
        <v>1.84</v>
      </c>
      <c r="S3" s="150">
        <v>0.94</v>
      </c>
      <c r="T3" s="150">
        <v>3.41</v>
      </c>
      <c r="U3" s="150">
        <v>0.94</v>
      </c>
      <c r="V3" s="156">
        <v>3.41</v>
      </c>
    </row>
    <row r="4" spans="1:23" ht="32.15" customHeight="1">
      <c r="A4" s="151"/>
      <c r="B4" s="152"/>
      <c r="C4" s="297">
        <v>0</v>
      </c>
      <c r="D4" s="300">
        <v>0</v>
      </c>
      <c r="E4" s="146">
        <f>C4*D4</f>
        <v>0</v>
      </c>
      <c r="F4" s="297">
        <v>0</v>
      </c>
      <c r="G4" s="302">
        <v>0</v>
      </c>
      <c r="H4" s="146">
        <f>F4*G4</f>
        <v>0</v>
      </c>
      <c r="I4" s="302">
        <v>0</v>
      </c>
      <c r="J4" s="302">
        <v>0</v>
      </c>
      <c r="K4" s="146">
        <f>I4*J4</f>
        <v>0</v>
      </c>
      <c r="L4" s="304">
        <v>0</v>
      </c>
      <c r="M4" s="304">
        <v>0</v>
      </c>
      <c r="N4" s="147">
        <f>L4*M4</f>
        <v>0</v>
      </c>
      <c r="O4" s="304">
        <v>0</v>
      </c>
      <c r="P4" s="304">
        <v>0</v>
      </c>
      <c r="Q4" s="147">
        <f>O4*P4</f>
        <v>0</v>
      </c>
      <c r="R4" s="148">
        <f>R3*E4</f>
        <v>0</v>
      </c>
      <c r="S4" s="148">
        <f>S3*H4</f>
        <v>0</v>
      </c>
      <c r="T4" s="148">
        <f>T3*K4</f>
        <v>0</v>
      </c>
      <c r="U4" s="148">
        <f>U3*N4</f>
        <v>0</v>
      </c>
      <c r="V4" s="149">
        <f>V3*Q4</f>
        <v>0</v>
      </c>
    </row>
    <row r="5" spans="1:23" ht="32.15" customHeight="1">
      <c r="A5" s="153"/>
      <c r="B5" s="154"/>
      <c r="C5" s="301"/>
      <c r="D5" s="298"/>
      <c r="E5" s="136">
        <f t="shared" ref="E5:E13" si="0">C5*D5</f>
        <v>0</v>
      </c>
      <c r="F5" s="301"/>
      <c r="G5" s="301"/>
      <c r="H5" s="136">
        <f t="shared" ref="H5:H13" si="1">F5*G5</f>
        <v>0</v>
      </c>
      <c r="I5" s="303"/>
      <c r="J5" s="303"/>
      <c r="K5" s="136">
        <f t="shared" ref="K5:K13" si="2">I5*J5</f>
        <v>0</v>
      </c>
      <c r="L5" s="301"/>
      <c r="M5" s="301"/>
      <c r="N5" s="137">
        <f t="shared" ref="N5:N13" si="3">L5*M5</f>
        <v>0</v>
      </c>
      <c r="O5" s="301"/>
      <c r="P5" s="301"/>
      <c r="Q5" s="137">
        <f t="shared" ref="Q5:Q13" si="4">O5*P5</f>
        <v>0</v>
      </c>
      <c r="R5" s="138">
        <f>R3*E5</f>
        <v>0</v>
      </c>
      <c r="S5" s="138">
        <f>S3*H5</f>
        <v>0</v>
      </c>
      <c r="T5" s="138">
        <f>T3*K5</f>
        <v>0</v>
      </c>
      <c r="U5" s="138">
        <f>U33*N5</f>
        <v>0</v>
      </c>
      <c r="V5" s="139">
        <f>V3*Q5</f>
        <v>0</v>
      </c>
    </row>
    <row r="6" spans="1:23" ht="32.15" customHeight="1">
      <c r="A6" s="153"/>
      <c r="B6" s="154"/>
      <c r="C6" s="301"/>
      <c r="D6" s="298"/>
      <c r="E6" s="136">
        <f t="shared" si="0"/>
        <v>0</v>
      </c>
      <c r="F6" s="298"/>
      <c r="G6" s="298"/>
      <c r="H6" s="136">
        <f t="shared" si="1"/>
        <v>0</v>
      </c>
      <c r="I6" s="140"/>
      <c r="J6" s="140"/>
      <c r="K6" s="136">
        <f t="shared" si="2"/>
        <v>0</v>
      </c>
      <c r="L6" s="301"/>
      <c r="M6" s="301"/>
      <c r="N6" s="137">
        <f t="shared" si="3"/>
        <v>0</v>
      </c>
      <c r="O6" s="301"/>
      <c r="P6" s="301"/>
      <c r="Q6" s="137">
        <f t="shared" si="4"/>
        <v>0</v>
      </c>
      <c r="R6" s="138">
        <f>R3*E6</f>
        <v>0</v>
      </c>
      <c r="S6" s="138">
        <f>S3*H6</f>
        <v>0</v>
      </c>
      <c r="T6" s="138">
        <f>T3*K6</f>
        <v>0</v>
      </c>
      <c r="U6" s="138">
        <f>U3*N6</f>
        <v>0</v>
      </c>
      <c r="V6" s="139">
        <f>V3*Q6</f>
        <v>0</v>
      </c>
    </row>
    <row r="7" spans="1:23" ht="32.15" customHeight="1">
      <c r="A7" s="153"/>
      <c r="B7" s="155"/>
      <c r="C7" s="298"/>
      <c r="D7" s="299"/>
      <c r="E7" s="136">
        <f t="shared" si="0"/>
        <v>0</v>
      </c>
      <c r="F7" s="299"/>
      <c r="G7" s="299"/>
      <c r="H7" s="136">
        <f t="shared" si="1"/>
        <v>0</v>
      </c>
      <c r="I7" s="141"/>
      <c r="J7" s="141"/>
      <c r="K7" s="136">
        <f t="shared" si="2"/>
        <v>0</v>
      </c>
      <c r="L7" s="301"/>
      <c r="M7" s="301"/>
      <c r="N7" s="137">
        <f t="shared" si="3"/>
        <v>0</v>
      </c>
      <c r="O7" s="301"/>
      <c r="P7" s="301"/>
      <c r="Q7" s="137">
        <f t="shared" si="4"/>
        <v>0</v>
      </c>
      <c r="R7" s="138">
        <f>R3*E7</f>
        <v>0</v>
      </c>
      <c r="S7" s="138">
        <f>S3*H7</f>
        <v>0</v>
      </c>
      <c r="T7" s="138">
        <f>T3*K7</f>
        <v>0</v>
      </c>
      <c r="U7" s="138">
        <f>U3*N7</f>
        <v>0</v>
      </c>
      <c r="V7" s="139">
        <f>V3*Q7</f>
        <v>0</v>
      </c>
    </row>
    <row r="8" spans="1:23" ht="32.15" customHeight="1">
      <c r="A8" s="153"/>
      <c r="B8" s="154"/>
      <c r="C8" s="301"/>
      <c r="D8" s="298"/>
      <c r="E8" s="136">
        <f t="shared" si="0"/>
        <v>0</v>
      </c>
      <c r="F8" s="301"/>
      <c r="G8" s="301"/>
      <c r="H8" s="136">
        <f t="shared" si="1"/>
        <v>0</v>
      </c>
      <c r="I8" s="301"/>
      <c r="J8" s="301"/>
      <c r="K8" s="136">
        <f t="shared" si="2"/>
        <v>0</v>
      </c>
      <c r="L8" s="301"/>
      <c r="M8" s="301"/>
      <c r="N8" s="137">
        <f t="shared" si="3"/>
        <v>0</v>
      </c>
      <c r="O8" s="301"/>
      <c r="P8" s="301"/>
      <c r="Q8" s="137">
        <f t="shared" si="4"/>
        <v>0</v>
      </c>
      <c r="R8" s="138">
        <f>R3*E8</f>
        <v>0</v>
      </c>
      <c r="S8" s="138">
        <f>S3*H8</f>
        <v>0</v>
      </c>
      <c r="T8" s="138">
        <f>T3*K8</f>
        <v>0</v>
      </c>
      <c r="U8" s="138">
        <f>U3*N8</f>
        <v>0</v>
      </c>
      <c r="V8" s="139">
        <f>V3*Q8</f>
        <v>0</v>
      </c>
    </row>
    <row r="9" spans="1:23" ht="32.15" customHeight="1">
      <c r="A9" s="153"/>
      <c r="B9" s="154"/>
      <c r="C9" s="301"/>
      <c r="D9" s="298"/>
      <c r="E9" s="136">
        <f t="shared" si="0"/>
        <v>0</v>
      </c>
      <c r="F9" s="301"/>
      <c r="G9" s="301"/>
      <c r="H9" s="136">
        <f t="shared" si="1"/>
        <v>0</v>
      </c>
      <c r="I9" s="301"/>
      <c r="J9" s="301"/>
      <c r="K9" s="136">
        <f t="shared" si="2"/>
        <v>0</v>
      </c>
      <c r="L9" s="301"/>
      <c r="M9" s="301"/>
      <c r="N9" s="137">
        <f t="shared" si="3"/>
        <v>0</v>
      </c>
      <c r="O9" s="301"/>
      <c r="P9" s="301"/>
      <c r="Q9" s="137">
        <f t="shared" si="4"/>
        <v>0</v>
      </c>
      <c r="R9" s="138">
        <f>R3*E9</f>
        <v>0</v>
      </c>
      <c r="S9" s="138">
        <f>S3*H9</f>
        <v>0</v>
      </c>
      <c r="T9" s="138">
        <f>T3*K9</f>
        <v>0</v>
      </c>
      <c r="U9" s="138">
        <f t="shared" ref="U9" si="5">U8*N9</f>
        <v>0</v>
      </c>
      <c r="V9" s="139">
        <f>V3*Q9</f>
        <v>0</v>
      </c>
    </row>
    <row r="10" spans="1:23" ht="32.15" customHeight="1">
      <c r="A10" s="153"/>
      <c r="B10" s="154"/>
      <c r="C10" s="301"/>
      <c r="D10" s="298"/>
      <c r="E10" s="136">
        <f t="shared" si="0"/>
        <v>0</v>
      </c>
      <c r="F10" s="301"/>
      <c r="G10" s="301"/>
      <c r="H10" s="136">
        <f t="shared" si="1"/>
        <v>0</v>
      </c>
      <c r="I10" s="301"/>
      <c r="J10" s="301"/>
      <c r="K10" s="136">
        <f t="shared" si="2"/>
        <v>0</v>
      </c>
      <c r="L10" s="301"/>
      <c r="M10" s="301"/>
      <c r="N10" s="137">
        <f t="shared" si="3"/>
        <v>0</v>
      </c>
      <c r="O10" s="301"/>
      <c r="P10" s="301"/>
      <c r="Q10" s="137">
        <f t="shared" si="4"/>
        <v>0</v>
      </c>
      <c r="R10" s="138">
        <f>R3*E10</f>
        <v>0</v>
      </c>
      <c r="S10" s="138">
        <f>S3*H10</f>
        <v>0</v>
      </c>
      <c r="T10" s="138">
        <f>T3*K10</f>
        <v>0</v>
      </c>
      <c r="U10" s="138">
        <f>U3*N10</f>
        <v>0</v>
      </c>
      <c r="V10" s="139">
        <f>V3*Q10</f>
        <v>0</v>
      </c>
    </row>
    <row r="11" spans="1:23" ht="32.15" customHeight="1">
      <c r="A11" s="153"/>
      <c r="B11" s="154"/>
      <c r="C11" s="301"/>
      <c r="D11" s="298"/>
      <c r="E11" s="136">
        <f t="shared" si="0"/>
        <v>0</v>
      </c>
      <c r="F11" s="301"/>
      <c r="G11" s="301"/>
      <c r="H11" s="136">
        <f t="shared" si="1"/>
        <v>0</v>
      </c>
      <c r="I11" s="301"/>
      <c r="J11" s="301"/>
      <c r="K11" s="136">
        <f t="shared" si="2"/>
        <v>0</v>
      </c>
      <c r="L11" s="301"/>
      <c r="M11" s="301"/>
      <c r="N11" s="137">
        <f t="shared" si="3"/>
        <v>0</v>
      </c>
      <c r="O11" s="301"/>
      <c r="P11" s="301"/>
      <c r="Q11" s="137">
        <f t="shared" si="4"/>
        <v>0</v>
      </c>
      <c r="R11" s="138">
        <f>R3*E11</f>
        <v>0</v>
      </c>
      <c r="S11" s="138">
        <f>S3*H11</f>
        <v>0</v>
      </c>
      <c r="T11" s="138">
        <f>T3*K11</f>
        <v>0</v>
      </c>
      <c r="U11" s="138">
        <f>U3*N11</f>
        <v>0</v>
      </c>
      <c r="V11" s="139">
        <f>V3*Q11</f>
        <v>0</v>
      </c>
    </row>
    <row r="12" spans="1:23" ht="32.15" customHeight="1">
      <c r="A12" s="153"/>
      <c r="B12" s="154"/>
      <c r="C12" s="301"/>
      <c r="D12" s="298"/>
      <c r="E12" s="136">
        <f t="shared" si="0"/>
        <v>0</v>
      </c>
      <c r="F12" s="301"/>
      <c r="G12" s="301"/>
      <c r="H12" s="136">
        <f t="shared" si="1"/>
        <v>0</v>
      </c>
      <c r="I12" s="301"/>
      <c r="J12" s="301"/>
      <c r="K12" s="136">
        <f t="shared" si="2"/>
        <v>0</v>
      </c>
      <c r="L12" s="301"/>
      <c r="M12" s="301"/>
      <c r="N12" s="137">
        <f t="shared" si="3"/>
        <v>0</v>
      </c>
      <c r="O12" s="301"/>
      <c r="P12" s="301"/>
      <c r="Q12" s="137">
        <f t="shared" si="4"/>
        <v>0</v>
      </c>
      <c r="R12" s="138">
        <f>R3*E12</f>
        <v>0</v>
      </c>
      <c r="S12" s="138">
        <f>S3*H12</f>
        <v>0</v>
      </c>
      <c r="T12" s="138">
        <f>T3*K12</f>
        <v>0</v>
      </c>
      <c r="U12" s="138">
        <f>U3*N12</f>
        <v>0</v>
      </c>
      <c r="V12" s="139">
        <f>V3*Q12</f>
        <v>0</v>
      </c>
    </row>
    <row r="13" spans="1:23" ht="32.15" customHeight="1">
      <c r="A13" s="153"/>
      <c r="B13" s="154"/>
      <c r="C13" s="301"/>
      <c r="D13" s="298"/>
      <c r="E13" s="136">
        <f t="shared" si="0"/>
        <v>0</v>
      </c>
      <c r="F13" s="301"/>
      <c r="G13" s="301"/>
      <c r="H13" s="136">
        <f t="shared" si="1"/>
        <v>0</v>
      </c>
      <c r="I13" s="301"/>
      <c r="J13" s="301"/>
      <c r="K13" s="136">
        <f t="shared" si="2"/>
        <v>0</v>
      </c>
      <c r="L13" s="301"/>
      <c r="M13" s="301"/>
      <c r="N13" s="137">
        <f t="shared" si="3"/>
        <v>0</v>
      </c>
      <c r="O13" s="301"/>
      <c r="P13" s="301"/>
      <c r="Q13" s="137">
        <f t="shared" si="4"/>
        <v>0</v>
      </c>
      <c r="R13" s="138">
        <f>R3*E13</f>
        <v>0</v>
      </c>
      <c r="S13" s="138">
        <f>S3*H13</f>
        <v>0</v>
      </c>
      <c r="T13" s="138">
        <f>T3*K13</f>
        <v>0</v>
      </c>
      <c r="U13" s="138">
        <f>U3*N13</f>
        <v>0</v>
      </c>
      <c r="V13" s="139">
        <f>V3*Q13</f>
        <v>0</v>
      </c>
      <c r="W13" s="227" t="s">
        <v>279</v>
      </c>
    </row>
    <row r="14" spans="1:23" ht="32.15" customHeight="1" thickBot="1">
      <c r="A14" s="395" t="s">
        <v>14</v>
      </c>
      <c r="B14" s="396"/>
      <c r="C14" s="142">
        <f t="shared" ref="C14:H14" si="6">SUM(C4:C13)</f>
        <v>0</v>
      </c>
      <c r="D14" s="142">
        <f t="shared" si="6"/>
        <v>0</v>
      </c>
      <c r="E14" s="142">
        <f t="shared" si="6"/>
        <v>0</v>
      </c>
      <c r="F14" s="142">
        <f t="shared" si="6"/>
        <v>0</v>
      </c>
      <c r="G14" s="142">
        <f t="shared" si="6"/>
        <v>0</v>
      </c>
      <c r="H14" s="142">
        <f t="shared" si="6"/>
        <v>0</v>
      </c>
      <c r="I14" s="143">
        <f t="shared" ref="I14:V14" si="7">SUM(I4:I13)</f>
        <v>0</v>
      </c>
      <c r="J14" s="143">
        <f t="shared" si="7"/>
        <v>0</v>
      </c>
      <c r="K14" s="143">
        <f t="shared" si="7"/>
        <v>0</v>
      </c>
      <c r="L14" s="143">
        <f t="shared" si="7"/>
        <v>0</v>
      </c>
      <c r="M14" s="143">
        <f t="shared" si="7"/>
        <v>0</v>
      </c>
      <c r="N14" s="143">
        <f t="shared" si="7"/>
        <v>0</v>
      </c>
      <c r="O14" s="143">
        <f t="shared" si="7"/>
        <v>0</v>
      </c>
      <c r="P14" s="143">
        <f t="shared" si="7"/>
        <v>0</v>
      </c>
      <c r="Q14" s="143">
        <f t="shared" si="7"/>
        <v>0</v>
      </c>
      <c r="R14" s="144">
        <f t="shared" si="7"/>
        <v>0</v>
      </c>
      <c r="S14" s="144">
        <f t="shared" si="7"/>
        <v>0</v>
      </c>
      <c r="T14" s="144">
        <f t="shared" si="7"/>
        <v>0</v>
      </c>
      <c r="U14" s="144">
        <f t="shared" si="7"/>
        <v>0</v>
      </c>
      <c r="V14" s="145">
        <f t="shared" si="7"/>
        <v>0</v>
      </c>
      <c r="W14" s="228">
        <f>SUM(R14:V14)</f>
        <v>0</v>
      </c>
    </row>
    <row r="15" spans="1:23" ht="32.15" customHeight="1">
      <c r="A15" s="124"/>
      <c r="B15" s="124"/>
      <c r="C15" s="129"/>
      <c r="D15" s="130"/>
      <c r="E15" s="129"/>
      <c r="F15" s="129"/>
      <c r="G15" s="129"/>
      <c r="H15" s="129"/>
      <c r="I15" s="129"/>
      <c r="J15" s="129"/>
      <c r="K15" s="129"/>
    </row>
    <row r="16" spans="1:23" ht="32.15" customHeight="1">
      <c r="A16" s="124"/>
      <c r="B16" s="124"/>
      <c r="C16" s="129"/>
      <c r="D16" s="130"/>
      <c r="E16" s="129"/>
      <c r="F16" s="129"/>
      <c r="G16" s="129"/>
      <c r="H16" s="129"/>
      <c r="I16" s="129"/>
      <c r="J16" s="129"/>
      <c r="K16" s="129"/>
    </row>
    <row r="17" ht="32.15" customHeight="1"/>
    <row r="18" ht="32.15" customHeight="1"/>
    <row r="19" ht="32.15" customHeight="1"/>
    <row r="20" ht="32.15" customHeight="1"/>
    <row r="21" ht="32.15" customHeight="1"/>
    <row r="22" ht="32.15" customHeight="1"/>
    <row r="23" ht="32.15" customHeight="1"/>
    <row r="24" ht="32.15" customHeight="1"/>
    <row r="25" ht="32.15" customHeight="1"/>
    <row r="26" ht="32.15" customHeight="1"/>
  </sheetData>
  <sheetProtection algorithmName="SHA-512" hashValue="b0RoIRrWXTxiisMBIkmjXHrLV1AEGVlibjikN9SxRPrM+Ctb0m2qoEVngfmep+IaL+saWyXot9Ek42lZK43F8A==" saltValue="MyBK6p2WaRv2NWlMp3PRHw==" spinCount="100000" sheet="1" formatColumns="0"/>
  <mergeCells count="19">
    <mergeCell ref="A1:V1"/>
    <mergeCell ref="A2:A3"/>
    <mergeCell ref="B2:B3"/>
    <mergeCell ref="C2:C3"/>
    <mergeCell ref="D2:D3"/>
    <mergeCell ref="E2:E3"/>
    <mergeCell ref="F2:F3"/>
    <mergeCell ref="G2:G3"/>
    <mergeCell ref="H2:H3"/>
    <mergeCell ref="I2:I3"/>
    <mergeCell ref="J2:J3"/>
    <mergeCell ref="P2:P3"/>
    <mergeCell ref="Q2:Q3"/>
    <mergeCell ref="O2:O3"/>
    <mergeCell ref="A14:B14"/>
    <mergeCell ref="K2:K3"/>
    <mergeCell ref="L2:L3"/>
    <mergeCell ref="M2:M3"/>
    <mergeCell ref="N2:N3"/>
  </mergeCells>
  <phoneticPr fontId="16" type="noConversion"/>
  <pageMargins left="0.75" right="0.75" top="1" bottom="1" header="0.5" footer="0.5"/>
  <pageSetup scale="96" orientation="landscape" r:id="rId1"/>
  <headerFooter alignWithMargins="0">
    <oddHeader>&amp;CNJ Work Book for FSMC RFP&amp;R&amp;"Times New Roman,Bold Italic"Form 372
January 2019</oddHeader>
    <oddFooter>&amp;L&amp;"Times New Roman,Regular"&amp;11&amp;A&amp;C&amp;"Times New Roman,Regular"&amp;11Page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2"/>
  <sheetViews>
    <sheetView workbookViewId="0">
      <selection activeCell="L11" sqref="L11"/>
    </sheetView>
  </sheetViews>
  <sheetFormatPr defaultRowHeight="12.45"/>
  <cols>
    <col min="1" max="4" width="11.69140625" style="66" customWidth="1"/>
    <col min="5" max="5" width="3.69140625" style="66" customWidth="1"/>
    <col min="6" max="9" width="11.69140625" style="66" customWidth="1"/>
    <col min="10" max="256" width="9.07421875" style="66"/>
    <col min="257" max="260" width="11.69140625" style="66" customWidth="1"/>
    <col min="261" max="261" width="3.69140625" style="66" customWidth="1"/>
    <col min="262" max="265" width="11.69140625" style="66" customWidth="1"/>
    <col min="266" max="512" width="9.07421875" style="66"/>
    <col min="513" max="516" width="11.69140625" style="66" customWidth="1"/>
    <col min="517" max="517" width="3.69140625" style="66" customWidth="1"/>
    <col min="518" max="521" width="11.69140625" style="66" customWidth="1"/>
    <col min="522" max="768" width="9.07421875" style="66"/>
    <col min="769" max="772" width="11.69140625" style="66" customWidth="1"/>
    <col min="773" max="773" width="3.69140625" style="66" customWidth="1"/>
    <col min="774" max="777" width="11.69140625" style="66" customWidth="1"/>
    <col min="778" max="1024" width="9.07421875" style="66"/>
    <col min="1025" max="1028" width="11.69140625" style="66" customWidth="1"/>
    <col min="1029" max="1029" width="3.69140625" style="66" customWidth="1"/>
    <col min="1030" max="1033" width="11.69140625" style="66" customWidth="1"/>
    <col min="1034" max="1280" width="9.07421875" style="66"/>
    <col min="1281" max="1284" width="11.69140625" style="66" customWidth="1"/>
    <col min="1285" max="1285" width="3.69140625" style="66" customWidth="1"/>
    <col min="1286" max="1289" width="11.69140625" style="66" customWidth="1"/>
    <col min="1290" max="1536" width="9.07421875" style="66"/>
    <col min="1537" max="1540" width="11.69140625" style="66" customWidth="1"/>
    <col min="1541" max="1541" width="3.69140625" style="66" customWidth="1"/>
    <col min="1542" max="1545" width="11.69140625" style="66" customWidth="1"/>
    <col min="1546" max="1792" width="9.07421875" style="66"/>
    <col min="1793" max="1796" width="11.69140625" style="66" customWidth="1"/>
    <col min="1797" max="1797" width="3.69140625" style="66" customWidth="1"/>
    <col min="1798" max="1801" width="11.69140625" style="66" customWidth="1"/>
    <col min="1802" max="2048" width="9.07421875" style="66"/>
    <col min="2049" max="2052" width="11.69140625" style="66" customWidth="1"/>
    <col min="2053" max="2053" width="3.69140625" style="66" customWidth="1"/>
    <col min="2054" max="2057" width="11.69140625" style="66" customWidth="1"/>
    <col min="2058" max="2304" width="9.07421875" style="66"/>
    <col min="2305" max="2308" width="11.69140625" style="66" customWidth="1"/>
    <col min="2309" max="2309" width="3.69140625" style="66" customWidth="1"/>
    <col min="2310" max="2313" width="11.69140625" style="66" customWidth="1"/>
    <col min="2314" max="2560" width="9.07421875" style="66"/>
    <col min="2561" max="2564" width="11.69140625" style="66" customWidth="1"/>
    <col min="2565" max="2565" width="3.69140625" style="66" customWidth="1"/>
    <col min="2566" max="2569" width="11.69140625" style="66" customWidth="1"/>
    <col min="2570" max="2816" width="9.07421875" style="66"/>
    <col min="2817" max="2820" width="11.69140625" style="66" customWidth="1"/>
    <col min="2821" max="2821" width="3.69140625" style="66" customWidth="1"/>
    <col min="2822" max="2825" width="11.69140625" style="66" customWidth="1"/>
    <col min="2826" max="3072" width="9.07421875" style="66"/>
    <col min="3073" max="3076" width="11.69140625" style="66" customWidth="1"/>
    <col min="3077" max="3077" width="3.69140625" style="66" customWidth="1"/>
    <col min="3078" max="3081" width="11.69140625" style="66" customWidth="1"/>
    <col min="3082" max="3328" width="9.07421875" style="66"/>
    <col min="3329" max="3332" width="11.69140625" style="66" customWidth="1"/>
    <col min="3333" max="3333" width="3.69140625" style="66" customWidth="1"/>
    <col min="3334" max="3337" width="11.69140625" style="66" customWidth="1"/>
    <col min="3338" max="3584" width="9.07421875" style="66"/>
    <col min="3585" max="3588" width="11.69140625" style="66" customWidth="1"/>
    <col min="3589" max="3589" width="3.69140625" style="66" customWidth="1"/>
    <col min="3590" max="3593" width="11.69140625" style="66" customWidth="1"/>
    <col min="3594" max="3840" width="9.07421875" style="66"/>
    <col min="3841" max="3844" width="11.69140625" style="66" customWidth="1"/>
    <col min="3845" max="3845" width="3.69140625" style="66" customWidth="1"/>
    <col min="3846" max="3849" width="11.69140625" style="66" customWidth="1"/>
    <col min="3850" max="4096" width="9.07421875" style="66"/>
    <col min="4097" max="4100" width="11.69140625" style="66" customWidth="1"/>
    <col min="4101" max="4101" width="3.69140625" style="66" customWidth="1"/>
    <col min="4102" max="4105" width="11.69140625" style="66" customWidth="1"/>
    <col min="4106" max="4352" width="9.07421875" style="66"/>
    <col min="4353" max="4356" width="11.69140625" style="66" customWidth="1"/>
    <col min="4357" max="4357" width="3.69140625" style="66" customWidth="1"/>
    <col min="4358" max="4361" width="11.69140625" style="66" customWidth="1"/>
    <col min="4362" max="4608" width="9.07421875" style="66"/>
    <col min="4609" max="4612" width="11.69140625" style="66" customWidth="1"/>
    <col min="4613" max="4613" width="3.69140625" style="66" customWidth="1"/>
    <col min="4614" max="4617" width="11.69140625" style="66" customWidth="1"/>
    <col min="4618" max="4864" width="9.07421875" style="66"/>
    <col min="4865" max="4868" width="11.69140625" style="66" customWidth="1"/>
    <col min="4869" max="4869" width="3.69140625" style="66" customWidth="1"/>
    <col min="4870" max="4873" width="11.69140625" style="66" customWidth="1"/>
    <col min="4874" max="5120" width="9.07421875" style="66"/>
    <col min="5121" max="5124" width="11.69140625" style="66" customWidth="1"/>
    <col min="5125" max="5125" width="3.69140625" style="66" customWidth="1"/>
    <col min="5126" max="5129" width="11.69140625" style="66" customWidth="1"/>
    <col min="5130" max="5376" width="9.07421875" style="66"/>
    <col min="5377" max="5380" width="11.69140625" style="66" customWidth="1"/>
    <col min="5381" max="5381" width="3.69140625" style="66" customWidth="1"/>
    <col min="5382" max="5385" width="11.69140625" style="66" customWidth="1"/>
    <col min="5386" max="5632" width="9.07421875" style="66"/>
    <col min="5633" max="5636" width="11.69140625" style="66" customWidth="1"/>
    <col min="5637" max="5637" width="3.69140625" style="66" customWidth="1"/>
    <col min="5638" max="5641" width="11.69140625" style="66" customWidth="1"/>
    <col min="5642" max="5888" width="9.07421875" style="66"/>
    <col min="5889" max="5892" width="11.69140625" style="66" customWidth="1"/>
    <col min="5893" max="5893" width="3.69140625" style="66" customWidth="1"/>
    <col min="5894" max="5897" width="11.69140625" style="66" customWidth="1"/>
    <col min="5898" max="6144" width="9.07421875" style="66"/>
    <col min="6145" max="6148" width="11.69140625" style="66" customWidth="1"/>
    <col min="6149" max="6149" width="3.69140625" style="66" customWidth="1"/>
    <col min="6150" max="6153" width="11.69140625" style="66" customWidth="1"/>
    <col min="6154" max="6400" width="9.07421875" style="66"/>
    <col min="6401" max="6404" width="11.69140625" style="66" customWidth="1"/>
    <col min="6405" max="6405" width="3.69140625" style="66" customWidth="1"/>
    <col min="6406" max="6409" width="11.69140625" style="66" customWidth="1"/>
    <col min="6410" max="6656" width="9.07421875" style="66"/>
    <col min="6657" max="6660" width="11.69140625" style="66" customWidth="1"/>
    <col min="6661" max="6661" width="3.69140625" style="66" customWidth="1"/>
    <col min="6662" max="6665" width="11.69140625" style="66" customWidth="1"/>
    <col min="6666" max="6912" width="9.07421875" style="66"/>
    <col min="6913" max="6916" width="11.69140625" style="66" customWidth="1"/>
    <col min="6917" max="6917" width="3.69140625" style="66" customWidth="1"/>
    <col min="6918" max="6921" width="11.69140625" style="66" customWidth="1"/>
    <col min="6922" max="7168" width="9.07421875" style="66"/>
    <col min="7169" max="7172" width="11.69140625" style="66" customWidth="1"/>
    <col min="7173" max="7173" width="3.69140625" style="66" customWidth="1"/>
    <col min="7174" max="7177" width="11.69140625" style="66" customWidth="1"/>
    <col min="7178" max="7424" width="9.07421875" style="66"/>
    <col min="7425" max="7428" width="11.69140625" style="66" customWidth="1"/>
    <col min="7429" max="7429" width="3.69140625" style="66" customWidth="1"/>
    <col min="7430" max="7433" width="11.69140625" style="66" customWidth="1"/>
    <col min="7434" max="7680" width="9.07421875" style="66"/>
    <col min="7681" max="7684" width="11.69140625" style="66" customWidth="1"/>
    <col min="7685" max="7685" width="3.69140625" style="66" customWidth="1"/>
    <col min="7686" max="7689" width="11.69140625" style="66" customWidth="1"/>
    <col min="7690" max="7936" width="9.07421875" style="66"/>
    <col min="7937" max="7940" width="11.69140625" style="66" customWidth="1"/>
    <col min="7941" max="7941" width="3.69140625" style="66" customWidth="1"/>
    <col min="7942" max="7945" width="11.69140625" style="66" customWidth="1"/>
    <col min="7946" max="8192" width="9.07421875" style="66"/>
    <col min="8193" max="8196" width="11.69140625" style="66" customWidth="1"/>
    <col min="8197" max="8197" width="3.69140625" style="66" customWidth="1"/>
    <col min="8198" max="8201" width="11.69140625" style="66" customWidth="1"/>
    <col min="8202" max="8448" width="9.07421875" style="66"/>
    <col min="8449" max="8452" width="11.69140625" style="66" customWidth="1"/>
    <col min="8453" max="8453" width="3.69140625" style="66" customWidth="1"/>
    <col min="8454" max="8457" width="11.69140625" style="66" customWidth="1"/>
    <col min="8458" max="8704" width="9.07421875" style="66"/>
    <col min="8705" max="8708" width="11.69140625" style="66" customWidth="1"/>
    <col min="8709" max="8709" width="3.69140625" style="66" customWidth="1"/>
    <col min="8710" max="8713" width="11.69140625" style="66" customWidth="1"/>
    <col min="8714" max="8960" width="9.07421875" style="66"/>
    <col min="8961" max="8964" width="11.69140625" style="66" customWidth="1"/>
    <col min="8965" max="8965" width="3.69140625" style="66" customWidth="1"/>
    <col min="8966" max="8969" width="11.69140625" style="66" customWidth="1"/>
    <col min="8970" max="9216" width="9.07421875" style="66"/>
    <col min="9217" max="9220" width="11.69140625" style="66" customWidth="1"/>
    <col min="9221" max="9221" width="3.69140625" style="66" customWidth="1"/>
    <col min="9222" max="9225" width="11.69140625" style="66" customWidth="1"/>
    <col min="9226" max="9472" width="9.07421875" style="66"/>
    <col min="9473" max="9476" width="11.69140625" style="66" customWidth="1"/>
    <col min="9477" max="9477" width="3.69140625" style="66" customWidth="1"/>
    <col min="9478" max="9481" width="11.69140625" style="66" customWidth="1"/>
    <col min="9482" max="9728" width="9.07421875" style="66"/>
    <col min="9729" max="9732" width="11.69140625" style="66" customWidth="1"/>
    <col min="9733" max="9733" width="3.69140625" style="66" customWidth="1"/>
    <col min="9734" max="9737" width="11.69140625" style="66" customWidth="1"/>
    <col min="9738" max="9984" width="9.07421875" style="66"/>
    <col min="9985" max="9988" width="11.69140625" style="66" customWidth="1"/>
    <col min="9989" max="9989" width="3.69140625" style="66" customWidth="1"/>
    <col min="9990" max="9993" width="11.69140625" style="66" customWidth="1"/>
    <col min="9994" max="10240" width="9.07421875" style="66"/>
    <col min="10241" max="10244" width="11.69140625" style="66" customWidth="1"/>
    <col min="10245" max="10245" width="3.69140625" style="66" customWidth="1"/>
    <col min="10246" max="10249" width="11.69140625" style="66" customWidth="1"/>
    <col min="10250" max="10496" width="9.07421875" style="66"/>
    <col min="10497" max="10500" width="11.69140625" style="66" customWidth="1"/>
    <col min="10501" max="10501" width="3.69140625" style="66" customWidth="1"/>
    <col min="10502" max="10505" width="11.69140625" style="66" customWidth="1"/>
    <col min="10506" max="10752" width="9.07421875" style="66"/>
    <col min="10753" max="10756" width="11.69140625" style="66" customWidth="1"/>
    <col min="10757" max="10757" width="3.69140625" style="66" customWidth="1"/>
    <col min="10758" max="10761" width="11.69140625" style="66" customWidth="1"/>
    <col min="10762" max="11008" width="9.07421875" style="66"/>
    <col min="11009" max="11012" width="11.69140625" style="66" customWidth="1"/>
    <col min="11013" max="11013" width="3.69140625" style="66" customWidth="1"/>
    <col min="11014" max="11017" width="11.69140625" style="66" customWidth="1"/>
    <col min="11018" max="11264" width="9.07421875" style="66"/>
    <col min="11265" max="11268" width="11.69140625" style="66" customWidth="1"/>
    <col min="11269" max="11269" width="3.69140625" style="66" customWidth="1"/>
    <col min="11270" max="11273" width="11.69140625" style="66" customWidth="1"/>
    <col min="11274" max="11520" width="9.07421875" style="66"/>
    <col min="11521" max="11524" width="11.69140625" style="66" customWidth="1"/>
    <col min="11525" max="11525" width="3.69140625" style="66" customWidth="1"/>
    <col min="11526" max="11529" width="11.69140625" style="66" customWidth="1"/>
    <col min="11530" max="11776" width="9.07421875" style="66"/>
    <col min="11777" max="11780" width="11.69140625" style="66" customWidth="1"/>
    <col min="11781" max="11781" width="3.69140625" style="66" customWidth="1"/>
    <col min="11782" max="11785" width="11.69140625" style="66" customWidth="1"/>
    <col min="11786" max="12032" width="9.07421875" style="66"/>
    <col min="12033" max="12036" width="11.69140625" style="66" customWidth="1"/>
    <col min="12037" max="12037" width="3.69140625" style="66" customWidth="1"/>
    <col min="12038" max="12041" width="11.69140625" style="66" customWidth="1"/>
    <col min="12042" max="12288" width="9.07421875" style="66"/>
    <col min="12289" max="12292" width="11.69140625" style="66" customWidth="1"/>
    <col min="12293" max="12293" width="3.69140625" style="66" customWidth="1"/>
    <col min="12294" max="12297" width="11.69140625" style="66" customWidth="1"/>
    <col min="12298" max="12544" width="9.07421875" style="66"/>
    <col min="12545" max="12548" width="11.69140625" style="66" customWidth="1"/>
    <col min="12549" max="12549" width="3.69140625" style="66" customWidth="1"/>
    <col min="12550" max="12553" width="11.69140625" style="66" customWidth="1"/>
    <col min="12554" max="12800" width="9.07421875" style="66"/>
    <col min="12801" max="12804" width="11.69140625" style="66" customWidth="1"/>
    <col min="12805" max="12805" width="3.69140625" style="66" customWidth="1"/>
    <col min="12806" max="12809" width="11.69140625" style="66" customWidth="1"/>
    <col min="12810" max="13056" width="9.07421875" style="66"/>
    <col min="13057" max="13060" width="11.69140625" style="66" customWidth="1"/>
    <col min="13061" max="13061" width="3.69140625" style="66" customWidth="1"/>
    <col min="13062" max="13065" width="11.69140625" style="66" customWidth="1"/>
    <col min="13066" max="13312" width="9.07421875" style="66"/>
    <col min="13313" max="13316" width="11.69140625" style="66" customWidth="1"/>
    <col min="13317" max="13317" width="3.69140625" style="66" customWidth="1"/>
    <col min="13318" max="13321" width="11.69140625" style="66" customWidth="1"/>
    <col min="13322" max="13568" width="9.07421875" style="66"/>
    <col min="13569" max="13572" width="11.69140625" style="66" customWidth="1"/>
    <col min="13573" max="13573" width="3.69140625" style="66" customWidth="1"/>
    <col min="13574" max="13577" width="11.69140625" style="66" customWidth="1"/>
    <col min="13578" max="13824" width="9.07421875" style="66"/>
    <col min="13825" max="13828" width="11.69140625" style="66" customWidth="1"/>
    <col min="13829" max="13829" width="3.69140625" style="66" customWidth="1"/>
    <col min="13830" max="13833" width="11.69140625" style="66" customWidth="1"/>
    <col min="13834" max="14080" width="9.07421875" style="66"/>
    <col min="14081" max="14084" width="11.69140625" style="66" customWidth="1"/>
    <col min="14085" max="14085" width="3.69140625" style="66" customWidth="1"/>
    <col min="14086" max="14089" width="11.69140625" style="66" customWidth="1"/>
    <col min="14090" max="14336" width="9.07421875" style="66"/>
    <col min="14337" max="14340" width="11.69140625" style="66" customWidth="1"/>
    <col min="14341" max="14341" width="3.69140625" style="66" customWidth="1"/>
    <col min="14342" max="14345" width="11.69140625" style="66" customWidth="1"/>
    <col min="14346" max="14592" width="9.07421875" style="66"/>
    <col min="14593" max="14596" width="11.69140625" style="66" customWidth="1"/>
    <col min="14597" max="14597" width="3.69140625" style="66" customWidth="1"/>
    <col min="14598" max="14601" width="11.69140625" style="66" customWidth="1"/>
    <col min="14602" max="14848" width="9.07421875" style="66"/>
    <col min="14849" max="14852" width="11.69140625" style="66" customWidth="1"/>
    <col min="14853" max="14853" width="3.69140625" style="66" customWidth="1"/>
    <col min="14854" max="14857" width="11.69140625" style="66" customWidth="1"/>
    <col min="14858" max="15104" width="9.07421875" style="66"/>
    <col min="15105" max="15108" width="11.69140625" style="66" customWidth="1"/>
    <col min="15109" max="15109" width="3.69140625" style="66" customWidth="1"/>
    <col min="15110" max="15113" width="11.69140625" style="66" customWidth="1"/>
    <col min="15114" max="15360" width="9.07421875" style="66"/>
    <col min="15361" max="15364" width="11.69140625" style="66" customWidth="1"/>
    <col min="15365" max="15365" width="3.69140625" style="66" customWidth="1"/>
    <col min="15366" max="15369" width="11.69140625" style="66" customWidth="1"/>
    <col min="15370" max="15616" width="9.07421875" style="66"/>
    <col min="15617" max="15620" width="11.69140625" style="66" customWidth="1"/>
    <col min="15621" max="15621" width="3.69140625" style="66" customWidth="1"/>
    <col min="15622" max="15625" width="11.69140625" style="66" customWidth="1"/>
    <col min="15626" max="15872" width="9.07421875" style="66"/>
    <col min="15873" max="15876" width="11.69140625" style="66" customWidth="1"/>
    <col min="15877" max="15877" width="3.69140625" style="66" customWidth="1"/>
    <col min="15878" max="15881" width="11.69140625" style="66" customWidth="1"/>
    <col min="15882" max="16128" width="9.07421875" style="66"/>
    <col min="16129" max="16132" width="11.69140625" style="66" customWidth="1"/>
    <col min="16133" max="16133" width="3.69140625" style="66" customWidth="1"/>
    <col min="16134" max="16137" width="11.69140625" style="66" customWidth="1"/>
    <col min="16138" max="16384" width="9.07421875" style="66"/>
  </cols>
  <sheetData>
    <row r="1" spans="1:12" s="64" customFormat="1" ht="18" customHeight="1">
      <c r="A1" s="418" t="s">
        <v>207</v>
      </c>
      <c r="B1" s="418"/>
      <c r="C1" s="418"/>
      <c r="D1" s="418"/>
      <c r="E1" s="418"/>
      <c r="F1" s="418"/>
      <c r="G1" s="418"/>
      <c r="H1" s="418"/>
      <c r="I1" s="418"/>
    </row>
    <row r="2" spans="1:12" s="64" customFormat="1" ht="6" customHeight="1"/>
    <row r="3" spans="1:12" s="64" customFormat="1" ht="24.75" customHeight="1">
      <c r="A3" s="434" t="s">
        <v>140</v>
      </c>
      <c r="B3" s="435"/>
      <c r="C3" s="435"/>
      <c r="D3" s="435"/>
      <c r="E3" s="435"/>
      <c r="F3" s="435"/>
      <c r="G3" s="435"/>
      <c r="H3" s="435"/>
      <c r="I3" s="435"/>
    </row>
    <row r="4" spans="1:12" s="64" customFormat="1" ht="15.45">
      <c r="A4" s="435" t="s">
        <v>208</v>
      </c>
      <c r="B4" s="435"/>
      <c r="C4" s="435"/>
      <c r="D4" s="435"/>
      <c r="E4" s="435"/>
      <c r="F4" s="435"/>
      <c r="G4" s="435"/>
      <c r="H4" s="435"/>
      <c r="I4" s="435"/>
    </row>
    <row r="5" spans="1:12" s="65" customFormat="1" ht="17.600000000000001">
      <c r="A5" s="436" t="s">
        <v>141</v>
      </c>
      <c r="B5" s="436"/>
      <c r="C5" s="436"/>
      <c r="D5" s="436"/>
      <c r="E5" s="436"/>
      <c r="F5" s="436"/>
      <c r="G5" s="436"/>
      <c r="H5" s="436"/>
      <c r="I5" s="436"/>
    </row>
    <row r="7" spans="1:12" ht="14.15">
      <c r="A7" s="422" t="s">
        <v>205</v>
      </c>
      <c r="B7" s="423"/>
      <c r="C7" s="423"/>
      <c r="D7" s="424"/>
      <c r="E7" s="67"/>
      <c r="F7" s="422" t="s">
        <v>206</v>
      </c>
      <c r="G7" s="423"/>
      <c r="H7" s="423"/>
      <c r="I7" s="424"/>
    </row>
    <row r="8" spans="1:12" ht="46.5" customHeight="1">
      <c r="A8" s="428"/>
      <c r="B8" s="429"/>
      <c r="C8" s="429"/>
      <c r="D8" s="430"/>
      <c r="E8" s="67"/>
      <c r="F8" s="428"/>
      <c r="G8" s="429"/>
      <c r="H8" s="429"/>
      <c r="I8" s="430"/>
    </row>
    <row r="9" spans="1:12" s="69" customFormat="1" ht="15" customHeight="1">
      <c r="A9" s="92"/>
      <c r="B9" s="92" t="s">
        <v>92</v>
      </c>
      <c r="C9" s="92" t="s">
        <v>102</v>
      </c>
      <c r="D9" s="92" t="s">
        <v>103</v>
      </c>
      <c r="E9" s="68"/>
      <c r="F9" s="92"/>
      <c r="G9" s="92" t="s">
        <v>92</v>
      </c>
      <c r="H9" s="92" t="s">
        <v>102</v>
      </c>
      <c r="I9" s="92" t="s">
        <v>103</v>
      </c>
    </row>
    <row r="10" spans="1:12" ht="14.15">
      <c r="A10" s="70" t="s">
        <v>104</v>
      </c>
      <c r="B10" s="71">
        <v>3.41</v>
      </c>
      <c r="C10" s="101">
        <v>5.5E-2</v>
      </c>
      <c r="D10" s="73">
        <f>SUM(B10+C10)</f>
        <v>3.4650000000000003</v>
      </c>
      <c r="E10" s="67"/>
      <c r="F10" s="70" t="s">
        <v>104</v>
      </c>
      <c r="G10" s="93">
        <v>3.43</v>
      </c>
      <c r="H10" s="72">
        <v>5.5E-2</v>
      </c>
      <c r="I10" s="73">
        <f>SUM(G10+H10)</f>
        <v>3.4850000000000003</v>
      </c>
    </row>
    <row r="11" spans="1:12" ht="15.75" customHeight="1">
      <c r="A11" s="70" t="s">
        <v>105</v>
      </c>
      <c r="B11" s="71">
        <v>3.01</v>
      </c>
      <c r="C11" s="101">
        <v>5.5E-2</v>
      </c>
      <c r="D11" s="73">
        <f>SUM(B11+C11)</f>
        <v>3.0649999999999999</v>
      </c>
      <c r="E11" s="67"/>
      <c r="F11" s="70" t="s">
        <v>105</v>
      </c>
      <c r="G11" s="93">
        <v>3.03</v>
      </c>
      <c r="H11" s="72">
        <v>5.5E-2</v>
      </c>
      <c r="I11" s="73">
        <f>SUM(G11+H11)</f>
        <v>3.085</v>
      </c>
      <c r="L11" s="241">
        <f>(0.2375+0.07+3.465)</f>
        <v>3.7725</v>
      </c>
    </row>
    <row r="12" spans="1:12" ht="14.15">
      <c r="A12" s="70" t="s">
        <v>106</v>
      </c>
      <c r="B12" s="71">
        <v>0.32</v>
      </c>
      <c r="C12" s="101">
        <v>0.05</v>
      </c>
      <c r="D12" s="73">
        <f>SUM(B12+C12)</f>
        <v>0.37</v>
      </c>
      <c r="E12" s="67"/>
      <c r="F12" s="70" t="s">
        <v>106</v>
      </c>
      <c r="G12" s="93">
        <v>0.34</v>
      </c>
      <c r="H12" s="72">
        <v>0.05</v>
      </c>
      <c r="I12" s="73">
        <f>SUM(G12+H12)</f>
        <v>0.39</v>
      </c>
    </row>
    <row r="13" spans="1:12" ht="14.15">
      <c r="A13" s="70" t="s">
        <v>107</v>
      </c>
      <c r="B13" s="71">
        <v>7.0000000000000007E-2</v>
      </c>
      <c r="C13" s="101">
        <v>0</v>
      </c>
      <c r="D13" s="73">
        <f>SUM(B13+C13)</f>
        <v>7.0000000000000007E-2</v>
      </c>
      <c r="F13" s="70" t="s">
        <v>107</v>
      </c>
      <c r="G13" s="71">
        <v>7.0000000000000007E-2</v>
      </c>
      <c r="H13" s="72">
        <v>0</v>
      </c>
      <c r="I13" s="73">
        <f>SUM(G13+H13)</f>
        <v>7.0000000000000007E-2</v>
      </c>
    </row>
    <row r="14" spans="1:12">
      <c r="A14" s="75" t="s">
        <v>108</v>
      </c>
    </row>
    <row r="15" spans="1:12">
      <c r="A15" s="75"/>
    </row>
    <row r="16" spans="1:12" ht="15.75" customHeight="1">
      <c r="A16" s="418" t="s">
        <v>109</v>
      </c>
      <c r="B16" s="418"/>
      <c r="C16" s="418"/>
      <c r="D16" s="418"/>
      <c r="E16" s="418"/>
      <c r="F16" s="418"/>
      <c r="G16" s="418"/>
      <c r="H16" s="418"/>
      <c r="I16" s="418"/>
    </row>
    <row r="18" spans="1:9" ht="14.15">
      <c r="A18" s="417" t="s">
        <v>110</v>
      </c>
      <c r="B18" s="417"/>
      <c r="C18" s="417"/>
      <c r="D18" s="417"/>
      <c r="E18" s="76"/>
      <c r="F18" s="417" t="s">
        <v>111</v>
      </c>
      <c r="G18" s="417"/>
      <c r="H18" s="417"/>
      <c r="I18" s="417"/>
    </row>
    <row r="19" spans="1:9" ht="15" customHeight="1">
      <c r="A19" s="92"/>
      <c r="B19" s="92" t="s">
        <v>92</v>
      </c>
      <c r="C19" s="92" t="s">
        <v>102</v>
      </c>
      <c r="D19" s="92" t="s">
        <v>103</v>
      </c>
      <c r="E19" s="76"/>
      <c r="F19" s="92"/>
      <c r="G19" s="92" t="s">
        <v>92</v>
      </c>
      <c r="H19" s="92" t="s">
        <v>102</v>
      </c>
      <c r="I19" s="92" t="s">
        <v>103</v>
      </c>
    </row>
    <row r="20" spans="1:9" ht="14.15">
      <c r="A20" s="70" t="s">
        <v>104</v>
      </c>
      <c r="B20" s="74">
        <v>1.84</v>
      </c>
      <c r="C20" s="74">
        <v>0</v>
      </c>
      <c r="D20" s="74">
        <f>SUM(B20:C20)</f>
        <v>1.84</v>
      </c>
      <c r="E20" s="76"/>
      <c r="F20" s="70" t="s">
        <v>104</v>
      </c>
      <c r="G20" s="93">
        <v>2.2000000000000002</v>
      </c>
      <c r="H20" s="74">
        <v>0</v>
      </c>
      <c r="I20" s="93">
        <f>SUM(G20:H20)</f>
        <v>2.2000000000000002</v>
      </c>
    </row>
    <row r="21" spans="1:9" ht="14.15">
      <c r="A21" s="70" t="s">
        <v>105</v>
      </c>
      <c r="B21" s="74">
        <v>1.54</v>
      </c>
      <c r="C21" s="74">
        <v>0</v>
      </c>
      <c r="D21" s="74">
        <f>SUM(B21:C21)</f>
        <v>1.54</v>
      </c>
      <c r="E21" s="76"/>
      <c r="F21" s="70" t="s">
        <v>105</v>
      </c>
      <c r="G21" s="93">
        <v>1.9</v>
      </c>
      <c r="H21" s="74">
        <v>0</v>
      </c>
      <c r="I21" s="93">
        <f>SUM(G21:H21)</f>
        <v>1.9</v>
      </c>
    </row>
    <row r="22" spans="1:9" ht="14.15">
      <c r="A22" s="70" t="s">
        <v>106</v>
      </c>
      <c r="B22" s="74">
        <v>0.31</v>
      </c>
      <c r="C22" s="74">
        <v>0</v>
      </c>
      <c r="D22" s="74">
        <f>SUM(B22:C22)</f>
        <v>0.31</v>
      </c>
      <c r="E22" s="76"/>
      <c r="F22" s="70" t="s">
        <v>106</v>
      </c>
      <c r="G22" s="93">
        <v>0.31</v>
      </c>
      <c r="H22" s="74">
        <v>0</v>
      </c>
      <c r="I22" s="93">
        <f>SUM(G22:H22)</f>
        <v>0.31</v>
      </c>
    </row>
    <row r="23" spans="1:9">
      <c r="B23" s="77"/>
      <c r="C23" s="77"/>
      <c r="D23" s="77"/>
      <c r="E23" s="77"/>
      <c r="F23" s="77"/>
      <c r="G23" s="77"/>
      <c r="H23" s="77"/>
      <c r="I23" s="77"/>
    </row>
    <row r="24" spans="1:9" s="78" customFormat="1" ht="17.600000000000001">
      <c r="A24" s="418" t="s">
        <v>112</v>
      </c>
      <c r="B24" s="418"/>
      <c r="C24" s="418"/>
      <c r="D24" s="418"/>
      <c r="F24" s="418" t="s">
        <v>113</v>
      </c>
      <c r="G24" s="418"/>
      <c r="H24" s="418"/>
      <c r="I24" s="418"/>
    </row>
    <row r="25" spans="1:9" ht="12.75" customHeight="1"/>
    <row r="26" spans="1:9" s="76" customFormat="1" ht="14.25" customHeight="1">
      <c r="A26" s="419" t="s">
        <v>114</v>
      </c>
      <c r="B26" s="417"/>
      <c r="C26" s="403">
        <v>0.94</v>
      </c>
      <c r="D26" s="403"/>
      <c r="F26" s="404" t="s">
        <v>104</v>
      </c>
      <c r="G26" s="422" t="s">
        <v>115</v>
      </c>
      <c r="H26" s="423"/>
      <c r="I26" s="424"/>
    </row>
    <row r="27" spans="1:9" s="76" customFormat="1" ht="30" customHeight="1" thickBot="1">
      <c r="A27" s="420"/>
      <c r="B27" s="420"/>
      <c r="C27" s="421"/>
      <c r="D27" s="421"/>
      <c r="F27" s="405"/>
      <c r="G27" s="425"/>
      <c r="H27" s="426"/>
      <c r="I27" s="427"/>
    </row>
    <row r="28" spans="1:9" s="76" customFormat="1" ht="14.6" thickBot="1">
      <c r="A28" s="431" t="s">
        <v>116</v>
      </c>
      <c r="B28" s="432"/>
      <c r="C28" s="432"/>
      <c r="D28" s="433"/>
      <c r="F28" s="406"/>
      <c r="G28" s="428"/>
      <c r="H28" s="429"/>
      <c r="I28" s="430"/>
    </row>
    <row r="29" spans="1:9" s="76" customFormat="1" ht="15" customHeight="1" thickTop="1">
      <c r="A29" s="401" t="s">
        <v>104</v>
      </c>
      <c r="B29" s="402"/>
      <c r="C29" s="403">
        <v>0.94</v>
      </c>
      <c r="D29" s="403"/>
      <c r="F29" s="404" t="s">
        <v>106</v>
      </c>
      <c r="G29" s="407">
        <v>0.215</v>
      </c>
      <c r="H29" s="408"/>
      <c r="I29" s="409"/>
    </row>
    <row r="30" spans="1:9" s="76" customFormat="1" ht="15" customHeight="1">
      <c r="A30" s="416" t="s">
        <v>117</v>
      </c>
      <c r="B30" s="416"/>
      <c r="C30" s="403">
        <v>0.47</v>
      </c>
      <c r="D30" s="403"/>
      <c r="F30" s="405"/>
      <c r="G30" s="410"/>
      <c r="H30" s="411"/>
      <c r="I30" s="412"/>
    </row>
    <row r="31" spans="1:9" s="76" customFormat="1" ht="15" customHeight="1">
      <c r="A31" s="416" t="s">
        <v>106</v>
      </c>
      <c r="B31" s="416"/>
      <c r="C31" s="403">
        <v>0.08</v>
      </c>
      <c r="D31" s="403"/>
      <c r="F31" s="406"/>
      <c r="G31" s="413"/>
      <c r="H31" s="414"/>
      <c r="I31" s="415"/>
    </row>
    <row r="32" spans="1:9" s="76" customFormat="1" ht="14.15"/>
    <row r="33" spans="1:9" s="76" customFormat="1" ht="15.45">
      <c r="A33" s="64"/>
      <c r="B33" s="64"/>
      <c r="C33" s="64" t="s">
        <v>204</v>
      </c>
      <c r="F33" s="67"/>
    </row>
    <row r="34" spans="1:9" s="76" customFormat="1" ht="15.45">
      <c r="A34" s="64"/>
      <c r="B34" s="64"/>
      <c r="C34" s="64"/>
      <c r="E34" s="102"/>
      <c r="F34" s="102"/>
    </row>
    <row r="35" spans="1:9" s="76" customFormat="1" ht="15.45">
      <c r="A35" s="64"/>
      <c r="B35" s="64"/>
      <c r="C35" s="64"/>
    </row>
    <row r="36" spans="1:9" ht="21" customHeight="1"/>
    <row r="37" spans="1:9" ht="14.25" customHeight="1"/>
    <row r="38" spans="1:9" ht="17.25" customHeight="1"/>
    <row r="39" spans="1:9" ht="29.25" customHeight="1">
      <c r="A39" s="64" t="s">
        <v>142</v>
      </c>
    </row>
    <row r="40" spans="1:9" ht="26.25" customHeight="1">
      <c r="H40" s="79">
        <v>43686</v>
      </c>
      <c r="I40" s="80"/>
    </row>
    <row r="41" spans="1:9" ht="24.75" customHeight="1"/>
    <row r="42" spans="1:9" ht="27.75" customHeight="1"/>
  </sheetData>
  <sheetProtection formatColumns="0"/>
  <mergeCells count="24">
    <mergeCell ref="A1:I1"/>
    <mergeCell ref="A16:I16"/>
    <mergeCell ref="A3:I3"/>
    <mergeCell ref="A5:I5"/>
    <mergeCell ref="A7:D8"/>
    <mergeCell ref="F7:I8"/>
    <mergeCell ref="A4:I4"/>
    <mergeCell ref="A18:D18"/>
    <mergeCell ref="F18:I18"/>
    <mergeCell ref="A24:D24"/>
    <mergeCell ref="F24:I24"/>
    <mergeCell ref="A26:B27"/>
    <mergeCell ref="C26:D27"/>
    <mergeCell ref="F26:F28"/>
    <mergeCell ref="G26:I28"/>
    <mergeCell ref="A28:D28"/>
    <mergeCell ref="A29:B29"/>
    <mergeCell ref="C29:D29"/>
    <mergeCell ref="F29:F31"/>
    <mergeCell ref="G29:I31"/>
    <mergeCell ref="A30:B30"/>
    <mergeCell ref="C30:D30"/>
    <mergeCell ref="A31:B31"/>
    <mergeCell ref="C31:D31"/>
  </mergeCells>
  <phoneticPr fontId="0" type="noConversion"/>
  <printOptions horizontalCentered="1"/>
  <pageMargins left="0.5" right="0.5" top="0.75" bottom="0.75" header="0.5" footer="0.5"/>
  <pageSetup scale="90" orientation="portrait" r:id="rId1"/>
  <headerFooter alignWithMargins="0">
    <oddHeader>&amp;CNJ Work Book for FSMC RFP&amp;R&amp;"Times New Roman,Bold Italic"Form 372
January 2019</oddHeader>
    <oddFooter>&amp;L&amp;"Times New Roman,Regular"&amp;11&amp;A&amp;C&amp;"Times New Roman,Regular"&amp;11Page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a. Meal Counts_Cash Sales</vt:lpstr>
      <vt:lpstr>b. Payment Log</vt:lpstr>
      <vt:lpstr>c. Services</vt:lpstr>
      <vt:lpstr>d. SFA Labor_Benefits</vt:lpstr>
      <vt:lpstr>e. Vending Machine Schedule</vt:lpstr>
      <vt:lpstr>f. Summer Food Serv. Program</vt:lpstr>
      <vt:lpstr>g. CACFP (Dinner)</vt:lpstr>
      <vt:lpstr>h. Reimbursement Rates</vt:lpstr>
      <vt:lpstr>Form 24CR Numbers</vt:lpstr>
      <vt:lpstr>Form 24FP Numbers</vt:lpstr>
      <vt:lpstr>'a. Meal Counts_Cash Sales'!Print_Area</vt:lpstr>
      <vt:lpstr>'c. Services'!Print_Area</vt:lpstr>
      <vt:lpstr>'d. SFA Labor_Benefits'!Print_Area</vt:lpstr>
      <vt:lpstr>'e. Vending Machine Schedule'!Print_Area</vt:lpstr>
      <vt:lpstr>'f. Summer Food Serv. Program'!Print_Area</vt:lpstr>
      <vt:lpstr>'h. Reimbursement Rates'!Print_Area</vt:lpstr>
      <vt:lpstr>INSTRUCTIONS!Print_Area</vt:lpstr>
      <vt:lpstr>'a. Meal Counts_Cash Sales'!Print_Titles</vt:lpstr>
      <vt:lpstr>'c. Services'!Print_Titles</vt:lpstr>
      <vt:lpstr>'d. SFA Labor_Benefits'!Print_Titles</vt:lpstr>
      <vt:lpstr>INSTRUCTIONS!Print_Titles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Goode, Joyce</cp:lastModifiedBy>
  <cp:lastPrinted>2019-10-09T14:43:40Z</cp:lastPrinted>
  <dcterms:created xsi:type="dcterms:W3CDTF">2004-11-15T21:17:08Z</dcterms:created>
  <dcterms:modified xsi:type="dcterms:W3CDTF">2021-05-06T20:18:41Z</dcterms:modified>
</cp:coreProperties>
</file>